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ison\trabajo dga\RNIA\estadística\2021\marzo 2021\cosecha\"/>
    </mc:Choice>
  </mc:AlternateContent>
  <xr:revisionPtr revIDLastSave="0" documentId="13_ncr:1_{F2C3938B-D598-425E-90DA-C04548C82677}" xr6:coauthVersionLast="36" xr6:coauthVersionMax="36" xr10:uidLastSave="{00000000-0000-0000-0000-000000000000}"/>
  <bookViews>
    <workbookView xWindow="0" yWindow="0" windowWidth="23040" windowHeight="9060" xr2:uid="{02CF79FA-C48E-4B7F-8D87-76EAC074489F}"/>
  </bookViews>
  <sheets>
    <sheet name="a.2) Cos" sheetId="1" r:id="rId1"/>
  </sheets>
  <definedNames>
    <definedName name="_xlnm._FilterDatabase" localSheetId="0" hidden="1">'a.2) Cos'!$B$11:$O$156</definedName>
    <definedName name="_xlnm.Print_Area" localSheetId="0">'a.2) Cos'!$A$1:$O$157</definedName>
    <definedName name="_xlnm.Print_Titles" localSheetId="0">'a.2) Cos'!$2:$7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5" i="1" l="1"/>
  <c r="N145" i="1"/>
  <c r="M145" i="1"/>
  <c r="L145" i="1"/>
  <c r="K145" i="1"/>
  <c r="J145" i="1"/>
  <c r="I145" i="1"/>
  <c r="H145" i="1"/>
  <c r="G145" i="1"/>
  <c r="F145" i="1"/>
  <c r="E145" i="1"/>
  <c r="D145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O90" i="1"/>
  <c r="N90" i="1"/>
  <c r="M90" i="1"/>
  <c r="L90" i="1"/>
  <c r="K90" i="1"/>
  <c r="J90" i="1"/>
  <c r="I90" i="1"/>
  <c r="H90" i="1"/>
  <c r="G90" i="1"/>
  <c r="F90" i="1"/>
  <c r="E90" i="1"/>
  <c r="D90" i="1"/>
  <c r="O84" i="1"/>
  <c r="N84" i="1"/>
  <c r="M84" i="1"/>
  <c r="L84" i="1"/>
  <c r="K84" i="1"/>
  <c r="J84" i="1"/>
  <c r="I84" i="1"/>
  <c r="H84" i="1"/>
  <c r="G84" i="1"/>
  <c r="F84" i="1"/>
  <c r="E84" i="1"/>
  <c r="D84" i="1"/>
  <c r="O80" i="1"/>
  <c r="N80" i="1"/>
  <c r="M80" i="1"/>
  <c r="L80" i="1"/>
  <c r="K80" i="1"/>
  <c r="J80" i="1"/>
  <c r="I80" i="1"/>
  <c r="H80" i="1"/>
  <c r="G80" i="1"/>
  <c r="F80" i="1"/>
  <c r="E80" i="1"/>
  <c r="D80" i="1"/>
  <c r="O74" i="1"/>
  <c r="N74" i="1"/>
  <c r="M74" i="1"/>
  <c r="L74" i="1"/>
  <c r="K74" i="1"/>
  <c r="J74" i="1"/>
  <c r="I74" i="1"/>
  <c r="H74" i="1"/>
  <c r="G74" i="1"/>
  <c r="F74" i="1"/>
  <c r="E74" i="1"/>
  <c r="D74" i="1"/>
  <c r="O70" i="1"/>
  <c r="N70" i="1"/>
  <c r="M70" i="1"/>
  <c r="L70" i="1"/>
  <c r="K70" i="1"/>
  <c r="J70" i="1"/>
  <c r="I70" i="1"/>
  <c r="H70" i="1"/>
  <c r="G70" i="1"/>
  <c r="F70" i="1"/>
  <c r="E70" i="1"/>
  <c r="D70" i="1"/>
  <c r="O64" i="1"/>
  <c r="N64" i="1"/>
  <c r="M64" i="1"/>
  <c r="L64" i="1"/>
  <c r="K64" i="1"/>
  <c r="J64" i="1"/>
  <c r="I64" i="1"/>
  <c r="H64" i="1"/>
  <c r="G64" i="1"/>
  <c r="F64" i="1"/>
  <c r="E64" i="1"/>
  <c r="D64" i="1"/>
  <c r="O58" i="1"/>
  <c r="N58" i="1"/>
  <c r="M58" i="1"/>
  <c r="L58" i="1"/>
  <c r="K58" i="1"/>
  <c r="J58" i="1"/>
  <c r="I58" i="1"/>
  <c r="H58" i="1"/>
  <c r="G58" i="1"/>
  <c r="F58" i="1"/>
  <c r="E58" i="1"/>
  <c r="D58" i="1"/>
  <c r="O55" i="1"/>
  <c r="N55" i="1"/>
  <c r="M55" i="1"/>
  <c r="L55" i="1"/>
  <c r="K55" i="1"/>
  <c r="J55" i="1"/>
  <c r="I55" i="1"/>
  <c r="H55" i="1"/>
  <c r="G55" i="1"/>
  <c r="F55" i="1"/>
  <c r="E55" i="1"/>
  <c r="D55" i="1"/>
  <c r="O45" i="1"/>
  <c r="N45" i="1"/>
  <c r="M45" i="1"/>
  <c r="L45" i="1"/>
  <c r="K45" i="1"/>
  <c r="J45" i="1"/>
  <c r="I45" i="1"/>
  <c r="H45" i="1"/>
  <c r="G45" i="1"/>
  <c r="F45" i="1"/>
  <c r="E45" i="1"/>
  <c r="D45" i="1"/>
  <c r="O40" i="1"/>
  <c r="N40" i="1"/>
  <c r="M40" i="1"/>
  <c r="L40" i="1"/>
  <c r="K40" i="1"/>
  <c r="J40" i="1"/>
  <c r="I40" i="1"/>
  <c r="H40" i="1"/>
  <c r="G40" i="1"/>
  <c r="F40" i="1"/>
  <c r="E40" i="1"/>
  <c r="D40" i="1"/>
  <c r="O34" i="1"/>
  <c r="N34" i="1"/>
  <c r="M34" i="1"/>
  <c r="L34" i="1"/>
  <c r="K34" i="1"/>
  <c r="J34" i="1"/>
  <c r="I34" i="1"/>
  <c r="H34" i="1"/>
  <c r="G34" i="1"/>
  <c r="F34" i="1"/>
  <c r="E34" i="1"/>
  <c r="D34" i="1"/>
  <c r="O30" i="1"/>
  <c r="N30" i="1"/>
  <c r="M30" i="1"/>
  <c r="L30" i="1"/>
  <c r="K30" i="1"/>
  <c r="J30" i="1"/>
  <c r="I30" i="1"/>
  <c r="H30" i="1"/>
  <c r="G30" i="1"/>
  <c r="F30" i="1"/>
  <c r="E30" i="1"/>
  <c r="D30" i="1"/>
  <c r="O27" i="1"/>
  <c r="N27" i="1"/>
  <c r="M27" i="1"/>
  <c r="L27" i="1"/>
  <c r="K27" i="1"/>
  <c r="J27" i="1"/>
  <c r="I27" i="1"/>
  <c r="H27" i="1"/>
  <c r="G27" i="1"/>
  <c r="F27" i="1"/>
  <c r="E27" i="1"/>
  <c r="D27" i="1"/>
  <c r="O21" i="1"/>
  <c r="N21" i="1"/>
  <c r="M21" i="1"/>
  <c r="L21" i="1"/>
  <c r="K21" i="1"/>
  <c r="J21" i="1"/>
  <c r="I21" i="1"/>
  <c r="H21" i="1"/>
  <c r="G21" i="1"/>
  <c r="F21" i="1"/>
  <c r="E21" i="1"/>
  <c r="D21" i="1"/>
  <c r="O11" i="1"/>
  <c r="O9" i="1" s="1"/>
  <c r="N11" i="1"/>
  <c r="N9" i="1" s="1"/>
  <c r="M11" i="1"/>
  <c r="M9" i="1" s="1"/>
  <c r="L11" i="1"/>
  <c r="L9" i="1" s="1"/>
  <c r="K11" i="1"/>
  <c r="J11" i="1"/>
  <c r="I11" i="1"/>
  <c r="H11" i="1"/>
  <c r="G11" i="1"/>
  <c r="G9" i="1" s="1"/>
  <c r="F11" i="1"/>
  <c r="F9" i="1" s="1"/>
  <c r="E11" i="1"/>
  <c r="E9" i="1" s="1"/>
  <c r="D11" i="1"/>
  <c r="D9" i="1" s="1"/>
  <c r="K9" i="1"/>
  <c r="J9" i="1"/>
  <c r="I9" i="1"/>
  <c r="H9" i="1"/>
</calcChain>
</file>

<file path=xl/sharedStrings.xml><?xml version="1.0" encoding="utf-8"?>
<sst xmlns="http://schemas.openxmlformats.org/spreadsheetml/2006/main" count="463" uniqueCount="58">
  <si>
    <t>INICIO</t>
  </si>
  <si>
    <t>PERÚ: COSECHA DE RECURSOS HIDROBIOLÓGICOS DE LA ACTIVIDAD DE ACUICULTURA</t>
  </si>
  <si>
    <t>SEGÚN DEPARTAMENTO Y ESPECIE, 2009-20</t>
  </si>
  <si>
    <t>(TM)</t>
  </si>
  <si>
    <t>Departamento / Especie</t>
  </si>
  <si>
    <t>2020*</t>
  </si>
  <si>
    <t>Total</t>
  </si>
  <si>
    <t>Amazonas</t>
  </si>
  <si>
    <t>Boquichico</t>
  </si>
  <si>
    <t>-</t>
  </si>
  <si>
    <t>Carachama</t>
  </si>
  <si>
    <t>Carpa</t>
  </si>
  <si>
    <t>Gamitana</t>
  </si>
  <si>
    <t>Pacotana / Gamipaco</t>
  </si>
  <si>
    <t>Tilapia</t>
  </si>
  <si>
    <t>Trucha</t>
  </si>
  <si>
    <t>Otros</t>
  </si>
  <si>
    <t>Ancash</t>
  </si>
  <si>
    <t>Concha de Abanico</t>
  </si>
  <si>
    <t>Lenguado</t>
  </si>
  <si>
    <t>Ostras del Pacífico</t>
  </si>
  <si>
    <t>Apurímac</t>
  </si>
  <si>
    <t>Arequipa</t>
  </si>
  <si>
    <t>Ayacucho</t>
  </si>
  <si>
    <t>Camarón de Rio</t>
  </si>
  <si>
    <t>Cajamarca</t>
  </si>
  <si>
    <t>Cusco</t>
  </si>
  <si>
    <t>Paco</t>
  </si>
  <si>
    <t>Huancavelica</t>
  </si>
  <si>
    <t>Huánuco</t>
  </si>
  <si>
    <t>Camarón de Malasia</t>
  </si>
  <si>
    <t>Ica</t>
  </si>
  <si>
    <t>Algas</t>
  </si>
  <si>
    <t>Junín</t>
  </si>
  <si>
    <t>La Libertad</t>
  </si>
  <si>
    <t>Lambayeque</t>
  </si>
  <si>
    <t>Lima</t>
  </si>
  <si>
    <t>Loreto</t>
  </si>
  <si>
    <t>Pacotana</t>
  </si>
  <si>
    <t>Paiche</t>
  </si>
  <si>
    <t>Sabalo</t>
  </si>
  <si>
    <t>Yaraqui</t>
  </si>
  <si>
    <t>Madre de Dios</t>
  </si>
  <si>
    <t>Moquegua</t>
  </si>
  <si>
    <t>Pasco</t>
  </si>
  <si>
    <t>Piura</t>
  </si>
  <si>
    <t>Langostino</t>
  </si>
  <si>
    <t>Puno</t>
  </si>
  <si>
    <t>San Martin</t>
  </si>
  <si>
    <t>Tacna</t>
  </si>
  <si>
    <t>Abalón</t>
  </si>
  <si>
    <t>Tumbes</t>
  </si>
  <si>
    <t>Ucayali</t>
  </si>
  <si>
    <t>Nota:</t>
  </si>
  <si>
    <t>(*)  Cifras preliminares, sujetas a reajustes.</t>
  </si>
  <si>
    <t xml:space="preserve">            La concha de abanico incluye cosecha de Parachique correspondiente a las asociaciones formalizadas a fines del periodo 2009 e inicio del 2010</t>
  </si>
  <si>
    <t>Fuente:  Direcciones Regionales de Produccion (DIREPRO) y Empresas Acuícolas</t>
  </si>
  <si>
    <t>Elaboración: PRODUCE-OGEIEE-OEE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</si>
</sst>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%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8"/>
      <name val="Calibri Light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4" applyFont="1"/>
    <xf numFmtId="0" fontId="2" fillId="0" borderId="0" xfId="3"/>
    <xf numFmtId="164" fontId="4" fillId="0" borderId="0" xfId="1" applyFont="1"/>
    <xf numFmtId="165" fontId="4" fillId="2" borderId="0" xfId="2" applyNumberFormat="1" applyFont="1" applyFill="1"/>
    <xf numFmtId="0" fontId="6" fillId="0" borderId="0" xfId="4" applyFont="1" applyBorder="1" applyAlignment="1">
      <alignment horizontal="left" vertical="center" indent="1"/>
    </xf>
    <xf numFmtId="0" fontId="6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/>
    </xf>
    <xf numFmtId="0" fontId="6" fillId="0" borderId="6" xfId="4" applyFont="1" applyBorder="1" applyAlignment="1">
      <alignment horizontal="left" vertical="center" indent="1"/>
    </xf>
    <xf numFmtId="0" fontId="4" fillId="0" borderId="0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7" xfId="4" applyFont="1" applyBorder="1"/>
    <xf numFmtId="164" fontId="4" fillId="0" borderId="8" xfId="1" applyFont="1" applyBorder="1"/>
    <xf numFmtId="4" fontId="6" fillId="3" borderId="0" xfId="4" applyNumberFormat="1" applyFont="1" applyFill="1" applyBorder="1" applyAlignment="1">
      <alignment vertical="center"/>
    </xf>
    <xf numFmtId="164" fontId="6" fillId="3" borderId="8" xfId="1" applyFont="1" applyFill="1" applyBorder="1" applyAlignment="1">
      <alignment vertical="center"/>
    </xf>
    <xf numFmtId="4" fontId="4" fillId="0" borderId="0" xfId="4" applyNumberFormat="1" applyFont="1" applyBorder="1" applyAlignment="1">
      <alignment vertical="center"/>
    </xf>
    <xf numFmtId="164" fontId="4" fillId="0" borderId="8" xfId="1" applyFont="1" applyBorder="1" applyAlignment="1">
      <alignment vertical="center"/>
    </xf>
    <xf numFmtId="0" fontId="6" fillId="0" borderId="6" xfId="4" applyFont="1" applyFill="1" applyBorder="1" applyAlignment="1">
      <alignment horizontal="left" vertical="center" indent="1"/>
    </xf>
    <xf numFmtId="4" fontId="6" fillId="0" borderId="0" xfId="4" applyNumberFormat="1" applyFont="1" applyBorder="1" applyAlignment="1">
      <alignment vertical="center"/>
    </xf>
    <xf numFmtId="164" fontId="6" fillId="0" borderId="8" xfId="1" applyFont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4" fontId="4" fillId="0" borderId="0" xfId="4" applyNumberFormat="1" applyFont="1" applyFill="1" applyBorder="1" applyAlignment="1">
      <alignment horizontal="right" vertical="center"/>
    </xf>
    <xf numFmtId="164" fontId="4" fillId="0" borderId="0" xfId="1" applyFont="1" applyFill="1" applyBorder="1" applyAlignment="1">
      <alignment horizontal="right" vertical="center"/>
    </xf>
    <xf numFmtId="164" fontId="4" fillId="0" borderId="8" xfId="1" applyFont="1" applyFill="1" applyBorder="1" applyAlignment="1">
      <alignment horizontal="right" vertical="center"/>
    </xf>
    <xf numFmtId="4" fontId="4" fillId="0" borderId="0" xfId="4" applyNumberFormat="1" applyFont="1" applyBorder="1" applyAlignment="1">
      <alignment horizontal="right"/>
    </xf>
    <xf numFmtId="4" fontId="4" fillId="0" borderId="0" xfId="4" applyNumberFormat="1" applyFont="1" applyBorder="1"/>
    <xf numFmtId="164" fontId="4" fillId="0" borderId="8" xfId="1" applyFont="1" applyBorder="1" applyAlignment="1">
      <alignment horizontal="right"/>
    </xf>
    <xf numFmtId="0" fontId="6" fillId="2" borderId="6" xfId="4" applyFont="1" applyFill="1" applyBorder="1" applyAlignment="1">
      <alignment horizontal="left" vertical="center" indent="1"/>
    </xf>
    <xf numFmtId="0" fontId="4" fillId="2" borderId="0" xfId="4" applyFont="1" applyFill="1" applyBorder="1" applyAlignment="1">
      <alignment vertical="center"/>
    </xf>
    <xf numFmtId="4" fontId="4" fillId="2" borderId="0" xfId="4" applyNumberFormat="1" applyFont="1" applyFill="1" applyBorder="1" applyAlignment="1">
      <alignment horizontal="right" vertical="center"/>
    </xf>
    <xf numFmtId="4" fontId="4" fillId="2" borderId="0" xfId="4" applyNumberFormat="1" applyFont="1" applyFill="1" applyBorder="1"/>
    <xf numFmtId="4" fontId="4" fillId="2" borderId="0" xfId="4" applyNumberFormat="1" applyFont="1" applyFill="1" applyBorder="1" applyAlignment="1">
      <alignment horizontal="right"/>
    </xf>
    <xf numFmtId="164" fontId="4" fillId="2" borderId="8" xfId="1" applyFont="1" applyFill="1" applyBorder="1" applyAlignment="1">
      <alignment horizontal="right"/>
    </xf>
    <xf numFmtId="0" fontId="4" fillId="2" borderId="0" xfId="4" applyFont="1" applyFill="1"/>
    <xf numFmtId="164" fontId="4" fillId="2" borderId="0" xfId="5" applyFont="1" applyFill="1" applyBorder="1" applyAlignment="1">
      <alignment horizontal="right" vertical="center"/>
    </xf>
    <xf numFmtId="164" fontId="4" fillId="2" borderId="8" xfId="1" applyFont="1" applyFill="1" applyBorder="1" applyAlignment="1">
      <alignment horizontal="right" vertical="center"/>
    </xf>
    <xf numFmtId="4" fontId="4" fillId="0" borderId="0" xfId="4" applyNumberFormat="1" applyFont="1" applyFill="1" applyBorder="1"/>
    <xf numFmtId="4" fontId="4" fillId="0" borderId="0" xfId="4" applyNumberFormat="1" applyFont="1" applyFill="1" applyBorder="1" applyAlignment="1">
      <alignment horizontal="right"/>
    </xf>
    <xf numFmtId="164" fontId="4" fillId="0" borderId="8" xfId="1" applyFont="1" applyFill="1" applyBorder="1"/>
    <xf numFmtId="0" fontId="4" fillId="0" borderId="0" xfId="4" applyFont="1" applyFill="1"/>
    <xf numFmtId="164" fontId="4" fillId="0" borderId="0" xfId="1" applyFont="1" applyFill="1" applyBorder="1" applyAlignment="1">
      <alignment horizontal="right"/>
    </xf>
    <xf numFmtId="164" fontId="4" fillId="0" borderId="8" xfId="1" applyFont="1" applyFill="1" applyBorder="1" applyAlignment="1">
      <alignment horizontal="right"/>
    </xf>
    <xf numFmtId="4" fontId="6" fillId="0" borderId="0" xfId="4" applyNumberFormat="1" applyFont="1" applyFill="1" applyBorder="1" applyAlignment="1">
      <alignment horizontal="right" vertical="center"/>
    </xf>
    <xf numFmtId="164" fontId="6" fillId="0" borderId="8" xfId="1" applyFont="1" applyFill="1" applyBorder="1" applyAlignment="1">
      <alignment horizontal="right" vertical="center"/>
    </xf>
    <xf numFmtId="39" fontId="4" fillId="0" borderId="0" xfId="4" applyNumberFormat="1" applyFont="1" applyFill="1" applyBorder="1"/>
    <xf numFmtId="0" fontId="4" fillId="0" borderId="0" xfId="4" applyFont="1" applyFill="1" applyBorder="1" applyAlignment="1">
      <alignment horizontal="right"/>
    </xf>
    <xf numFmtId="164" fontId="4" fillId="0" borderId="0" xfId="5" applyFont="1" applyFill="1" applyBorder="1" applyAlignment="1">
      <alignment horizontal="right" vertical="center"/>
    </xf>
    <xf numFmtId="4" fontId="6" fillId="0" borderId="0" xfId="4" applyNumberFormat="1" applyFont="1" applyFill="1" applyBorder="1" applyAlignment="1">
      <alignment vertical="center"/>
    </xf>
    <xf numFmtId="164" fontId="6" fillId="0" borderId="8" xfId="1" applyFont="1" applyFill="1" applyBorder="1" applyAlignment="1">
      <alignment vertical="center"/>
    </xf>
    <xf numFmtId="166" fontId="4" fillId="0" borderId="0" xfId="4" applyNumberFormat="1" applyFont="1" applyFill="1" applyBorder="1"/>
    <xf numFmtId="0" fontId="4" fillId="0" borderId="0" xfId="4" applyFont="1" applyFill="1" applyBorder="1" applyAlignment="1">
      <alignment horizontal="right" vertical="center"/>
    </xf>
    <xf numFmtId="39" fontId="4" fillId="0" borderId="0" xfId="4" applyNumberFormat="1" applyFont="1" applyFill="1" applyBorder="1" applyAlignment="1">
      <alignment horizontal="right" vertical="center"/>
    </xf>
    <xf numFmtId="164" fontId="4" fillId="0" borderId="0" xfId="1" applyFont="1" applyFill="1" applyBorder="1"/>
    <xf numFmtId="4" fontId="4" fillId="0" borderId="0" xfId="4" applyNumberFormat="1" applyFont="1" applyFill="1" applyBorder="1" applyAlignment="1">
      <alignment vertical="center"/>
    </xf>
    <xf numFmtId="2" fontId="4" fillId="0" borderId="0" xfId="4" applyNumberFormat="1" applyFont="1" applyFill="1" applyBorder="1"/>
    <xf numFmtId="2" fontId="6" fillId="0" borderId="0" xfId="4" applyNumberFormat="1" applyFont="1" applyFill="1" applyBorder="1" applyAlignment="1">
      <alignment vertical="center"/>
    </xf>
    <xf numFmtId="164" fontId="4" fillId="0" borderId="0" xfId="5" applyFont="1" applyFill="1" applyBorder="1"/>
    <xf numFmtId="164" fontId="4" fillId="0" borderId="8" xfId="1" applyFont="1" applyFill="1" applyBorder="1" applyAlignment="1">
      <alignment vertical="center"/>
    </xf>
    <xf numFmtId="39" fontId="4" fillId="0" borderId="0" xfId="4" applyNumberFormat="1" applyFont="1" applyFill="1" applyBorder="1" applyAlignment="1">
      <alignment horizontal="right"/>
    </xf>
    <xf numFmtId="4" fontId="6" fillId="0" borderId="8" xfId="4" applyNumberFormat="1" applyFont="1" applyFill="1" applyBorder="1" applyAlignment="1">
      <alignment vertical="center"/>
    </xf>
    <xf numFmtId="164" fontId="4" fillId="0" borderId="0" xfId="5" applyFont="1" applyFill="1" applyBorder="1" applyAlignment="1">
      <alignment horizontal="right"/>
    </xf>
    <xf numFmtId="164" fontId="4" fillId="2" borderId="0" xfId="4" applyNumberFormat="1" applyFont="1" applyFill="1"/>
    <xf numFmtId="164" fontId="4" fillId="0" borderId="0" xfId="4" applyNumberFormat="1" applyFont="1" applyFill="1"/>
    <xf numFmtId="0" fontId="6" fillId="0" borderId="6" xfId="4" applyFont="1" applyFill="1" applyBorder="1" applyAlignment="1">
      <alignment horizontal="left" vertical="center"/>
    </xf>
    <xf numFmtId="2" fontId="4" fillId="0" borderId="0" xfId="4" applyNumberFormat="1" applyFont="1" applyFill="1" applyBorder="1" applyAlignment="1">
      <alignment horizontal="right" vertical="center"/>
    </xf>
    <xf numFmtId="0" fontId="6" fillId="0" borderId="9" xfId="4" applyFont="1" applyBorder="1" applyAlignment="1">
      <alignment horizontal="left" vertical="center" indent="1"/>
    </xf>
    <xf numFmtId="0" fontId="4" fillId="0" borderId="10" xfId="4" applyFont="1" applyBorder="1" applyAlignment="1">
      <alignment vertical="center"/>
    </xf>
    <xf numFmtId="4" fontId="4" fillId="0" borderId="10" xfId="4" applyNumberFormat="1" applyFont="1" applyFill="1" applyBorder="1" applyAlignment="1">
      <alignment vertical="center"/>
    </xf>
    <xf numFmtId="164" fontId="4" fillId="0" borderId="5" xfId="1" applyFont="1" applyFill="1" applyBorder="1" applyAlignment="1">
      <alignment vertical="center"/>
    </xf>
    <xf numFmtId="0" fontId="8" fillId="0" borderId="0" xfId="4" applyFont="1" applyBorder="1" applyAlignment="1">
      <alignment vertical="center"/>
    </xf>
    <xf numFmtId="0" fontId="8" fillId="0" borderId="0" xfId="4" applyFont="1" applyAlignment="1">
      <alignment vertical="center"/>
    </xf>
    <xf numFmtId="3" fontId="9" fillId="0" borderId="0" xfId="4" applyNumberFormat="1" applyFont="1" applyFill="1"/>
    <xf numFmtId="0" fontId="9" fillId="0" borderId="0" xfId="4" applyFont="1" applyBorder="1" applyAlignment="1">
      <alignment vertical="center"/>
    </xf>
    <xf numFmtId="0" fontId="9" fillId="0" borderId="0" xfId="4" applyFont="1"/>
    <xf numFmtId="0" fontId="4" fillId="0" borderId="0" xfId="4" applyFont="1" applyBorder="1"/>
    <xf numFmtId="164" fontId="4" fillId="0" borderId="0" xfId="1" applyFont="1" applyBorder="1"/>
    <xf numFmtId="0" fontId="6" fillId="3" borderId="6" xfId="4" applyFont="1" applyFill="1" applyBorder="1" applyAlignment="1">
      <alignment horizontal="center" vertical="center"/>
    </xf>
    <xf numFmtId="0" fontId="6" fillId="3" borderId="0" xfId="4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5" xfId="4" applyFont="1" applyFill="1" applyBorder="1" applyAlignment="1">
      <alignment horizontal="center" vertical="center"/>
    </xf>
    <xf numFmtId="0" fontId="5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0" fontId="6" fillId="3" borderId="2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/>
    </xf>
  </cellXfs>
  <cellStyles count="6">
    <cellStyle name="Hipervínculo" xfId="3" builtinId="8"/>
    <cellStyle name="Millares" xfId="1" builtinId="3"/>
    <cellStyle name="Millares 2" xfId="5" xr:uid="{153DEED6-D0E0-4EC8-9529-01356AB78914}"/>
    <cellStyle name="Normal" xfId="0" builtinId="0"/>
    <cellStyle name="Normal 2" xfId="4" xr:uid="{32BA5C8C-38D3-4099-939D-499F11EAA7D5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5FA12-85E6-4B39-AA42-2D02882605E8}">
  <sheetPr>
    <tabColor theme="4" tint="-0.499984740745262"/>
    <pageSetUpPr fitToPage="1"/>
  </sheetPr>
  <dimension ref="B1:R160"/>
  <sheetViews>
    <sheetView showGridLines="0" tabSelected="1" zoomScale="80" zoomScaleNormal="80" zoomScaleSheetLayoutView="100" workbookViewId="0">
      <pane xSplit="3" ySplit="7" topLeftCell="D36" activePane="bottomRight" state="frozen"/>
      <selection pane="topRight" activeCell="D1" sqref="D1"/>
      <selection pane="bottomLeft" activeCell="A8" sqref="A8"/>
      <selection pane="bottomRight" sqref="A1:O157"/>
    </sheetView>
  </sheetViews>
  <sheetFormatPr baseColWidth="10" defaultColWidth="9.109375" defaultRowHeight="13.8" x14ac:dyDescent="0.25"/>
  <cols>
    <col min="1" max="1" width="1.5546875" style="1" customWidth="1"/>
    <col min="2" max="2" width="4.5546875" style="1" customWidth="1"/>
    <col min="3" max="3" width="28" style="1" customWidth="1"/>
    <col min="4" max="13" width="13.88671875" style="1" customWidth="1"/>
    <col min="14" max="14" width="16" style="1" customWidth="1"/>
    <col min="15" max="15" width="16" style="3" customWidth="1"/>
    <col min="16" max="16" width="20.5546875" style="4" bestFit="1" customWidth="1"/>
    <col min="17" max="17" width="12.44140625" style="1" bestFit="1" customWidth="1"/>
    <col min="18" max="16384" width="9.109375" style="1"/>
  </cols>
  <sheetData>
    <row r="1" spans="2:16" ht="14.4" x14ac:dyDescent="0.3">
      <c r="C1" s="2" t="s">
        <v>0</v>
      </c>
    </row>
    <row r="2" spans="2:16" ht="16.5" customHeight="1" x14ac:dyDescent="0.25"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2:16" ht="16.5" customHeight="1" x14ac:dyDescent="0.25"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6" ht="15.6" x14ac:dyDescent="0.25">
      <c r="B4" s="81" t="s">
        <v>3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2:16" x14ac:dyDescent="0.2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2:16" ht="14.25" customHeight="1" x14ac:dyDescent="0.25">
      <c r="B6" s="82" t="s">
        <v>4</v>
      </c>
      <c r="C6" s="82"/>
      <c r="D6" s="83">
        <v>2009</v>
      </c>
      <c r="E6" s="83">
        <v>2010</v>
      </c>
      <c r="F6" s="83">
        <v>2011</v>
      </c>
      <c r="G6" s="83">
        <v>2012</v>
      </c>
      <c r="H6" s="83">
        <v>2013</v>
      </c>
      <c r="I6" s="83">
        <v>2014</v>
      </c>
      <c r="J6" s="78">
        <v>2015</v>
      </c>
      <c r="K6" s="78">
        <v>2016</v>
      </c>
      <c r="L6" s="78">
        <v>2017</v>
      </c>
      <c r="M6" s="78">
        <v>2018</v>
      </c>
      <c r="N6" s="78">
        <v>2019</v>
      </c>
      <c r="O6" s="78" t="s">
        <v>5</v>
      </c>
    </row>
    <row r="7" spans="2:16" ht="14.25" customHeight="1" x14ac:dyDescent="0.25">
      <c r="B7" s="82"/>
      <c r="C7" s="82"/>
      <c r="D7" s="84"/>
      <c r="E7" s="84"/>
      <c r="F7" s="84"/>
      <c r="G7" s="84"/>
      <c r="H7" s="84"/>
      <c r="I7" s="84"/>
      <c r="J7" s="79"/>
      <c r="K7" s="79"/>
      <c r="L7" s="79"/>
      <c r="M7" s="79"/>
      <c r="N7" s="79"/>
      <c r="O7" s="79"/>
    </row>
    <row r="8" spans="2:16" x14ac:dyDescent="0.25">
      <c r="B8" s="8"/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1"/>
      <c r="O8" s="12"/>
    </row>
    <row r="9" spans="2:16" x14ac:dyDescent="0.25">
      <c r="B9" s="76" t="s">
        <v>6</v>
      </c>
      <c r="C9" s="77"/>
      <c r="D9" s="13">
        <f t="shared" ref="D9:L9" si="0">SUM(D11,D21,D27,D30,D34,D40,D45,D55,D58,D64,D70,D74,D84,D90,D100,D110,D114,D118,D124,D127,D135,D140,D145)</f>
        <v>44316.770000000004</v>
      </c>
      <c r="E9" s="13">
        <f t="shared" si="0"/>
        <v>89020.670000000013</v>
      </c>
      <c r="F9" s="13">
        <f t="shared" si="0"/>
        <v>92200.800716064157</v>
      </c>
      <c r="G9" s="13">
        <f t="shared" si="0"/>
        <v>72292.86</v>
      </c>
      <c r="H9" s="13">
        <f t="shared" si="0"/>
        <v>125692.9520831681</v>
      </c>
      <c r="I9" s="13">
        <f t="shared" si="0"/>
        <v>115269.36440455556</v>
      </c>
      <c r="J9" s="13">
        <f t="shared" si="0"/>
        <v>90976.440524024496</v>
      </c>
      <c r="K9" s="13">
        <f t="shared" si="0"/>
        <v>100191.45182413516</v>
      </c>
      <c r="L9" s="13">
        <f t="shared" si="0"/>
        <v>100454.82090345514</v>
      </c>
      <c r="M9" s="13">
        <f>SUM(M11,M21,M27,M30,M34,M40,M45,M55,M58,M64,M70,M74,M80,M84,M90,M100,M114,M118,M124,M127,M135,M140,M145)</f>
        <v>141216.09415630935</v>
      </c>
      <c r="N9" s="13">
        <f>SUM(N11,N21,N27,N30,N34,N40,N45,N55,N58,N64,N70,N74,N80,N84,N90,N100,N114,N118,N124,N127,N135,N140,N145)</f>
        <v>161279.12003962044</v>
      </c>
      <c r="O9" s="14">
        <f>SUM(O11,O21,O27,O30,O34,O40,O45,O55,O58,O64,O70,O74,O80,O84,O90,O100,O114,O118,O124,O127,O135,O140,O145)</f>
        <v>141189.6794818053</v>
      </c>
    </row>
    <row r="10" spans="2:16" x14ac:dyDescent="0.25">
      <c r="B10" s="8"/>
      <c r="C10" s="9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2:16" x14ac:dyDescent="0.25">
      <c r="B11" s="17" t="s">
        <v>7</v>
      </c>
      <c r="C11" s="9"/>
      <c r="D11" s="18">
        <f t="shared" ref="D11" si="1">SUM(D14:D18)</f>
        <v>108.39999999999999</v>
      </c>
      <c r="E11" s="18">
        <f t="shared" ref="E11:M11" si="2">SUM(E12:E19)</f>
        <v>77.75</v>
      </c>
      <c r="F11" s="18">
        <f t="shared" si="2"/>
        <v>27.347999999999992</v>
      </c>
      <c r="G11" s="18">
        <f t="shared" si="2"/>
        <v>60.63</v>
      </c>
      <c r="H11" s="18">
        <f t="shared" si="2"/>
        <v>45.773804999999996</v>
      </c>
      <c r="I11" s="18">
        <f t="shared" si="2"/>
        <v>74.198000000000008</v>
      </c>
      <c r="J11" s="18">
        <f t="shared" si="2"/>
        <v>84.369000000000014</v>
      </c>
      <c r="K11" s="18">
        <f>SUM(K12:K19)</f>
        <v>293.60300000000001</v>
      </c>
      <c r="L11" s="18">
        <f>SUM(L12:L19)</f>
        <v>272.80700000000013</v>
      </c>
      <c r="M11" s="18">
        <f t="shared" si="2"/>
        <v>374.7199999999998</v>
      </c>
      <c r="N11" s="18">
        <f>SUM(N12:N19)</f>
        <v>433.05099999999999</v>
      </c>
      <c r="O11" s="19">
        <f>SUM(O12:O19)</f>
        <v>373.01599999999996</v>
      </c>
    </row>
    <row r="12" spans="2:16" x14ac:dyDescent="0.25">
      <c r="B12" s="17"/>
      <c r="C12" s="20" t="s">
        <v>8</v>
      </c>
      <c r="D12" s="21" t="s">
        <v>9</v>
      </c>
      <c r="E12" s="21">
        <v>13.28</v>
      </c>
      <c r="F12" s="21" t="s">
        <v>9</v>
      </c>
      <c r="G12" s="21" t="s">
        <v>9</v>
      </c>
      <c r="H12" s="21" t="s">
        <v>9</v>
      </c>
      <c r="I12" s="21" t="s">
        <v>9</v>
      </c>
      <c r="J12" s="21" t="s">
        <v>9</v>
      </c>
      <c r="K12" s="21" t="s">
        <v>9</v>
      </c>
      <c r="L12" s="21" t="s">
        <v>9</v>
      </c>
      <c r="M12" s="21" t="s">
        <v>9</v>
      </c>
      <c r="N12" s="22">
        <v>0</v>
      </c>
      <c r="O12" s="23">
        <v>9.7520000000000007</v>
      </c>
    </row>
    <row r="13" spans="2:16" x14ac:dyDescent="0.25">
      <c r="B13" s="17"/>
      <c r="C13" s="20" t="s">
        <v>10</v>
      </c>
      <c r="D13" s="21" t="s">
        <v>9</v>
      </c>
      <c r="E13" s="21">
        <v>16.32</v>
      </c>
      <c r="F13" s="21" t="s">
        <v>9</v>
      </c>
      <c r="G13" s="21" t="s">
        <v>9</v>
      </c>
      <c r="H13" s="21" t="s">
        <v>9</v>
      </c>
      <c r="I13" s="21" t="s">
        <v>9</v>
      </c>
      <c r="J13" s="21" t="s">
        <v>9</v>
      </c>
      <c r="K13" s="24">
        <v>0.38799999999999996</v>
      </c>
      <c r="L13" s="25">
        <v>0.31</v>
      </c>
      <c r="M13" s="25" t="s">
        <v>9</v>
      </c>
      <c r="N13" s="25">
        <v>0.71</v>
      </c>
      <c r="O13" s="12">
        <v>0</v>
      </c>
    </row>
    <row r="14" spans="2:16" x14ac:dyDescent="0.25">
      <c r="B14" s="17"/>
      <c r="C14" s="20" t="s">
        <v>11</v>
      </c>
      <c r="D14" s="21" t="s">
        <v>9</v>
      </c>
      <c r="E14" s="21">
        <v>0.33</v>
      </c>
      <c r="F14" s="21" t="s">
        <v>9</v>
      </c>
      <c r="G14" s="21" t="s">
        <v>9</v>
      </c>
      <c r="H14" s="21" t="s">
        <v>9</v>
      </c>
      <c r="I14" s="25">
        <v>0.05</v>
      </c>
      <c r="J14" s="24" t="s">
        <v>9</v>
      </c>
      <c r="K14" s="24" t="s">
        <v>9</v>
      </c>
      <c r="L14" s="24" t="s">
        <v>9</v>
      </c>
      <c r="M14" s="24" t="s">
        <v>9</v>
      </c>
      <c r="N14" s="24">
        <v>0.02</v>
      </c>
      <c r="O14" s="26">
        <v>0</v>
      </c>
    </row>
    <row r="15" spans="2:16" s="33" customFormat="1" x14ac:dyDescent="0.25">
      <c r="B15" s="27"/>
      <c r="C15" s="28" t="s">
        <v>12</v>
      </c>
      <c r="D15" s="29">
        <v>7.5</v>
      </c>
      <c r="E15" s="29">
        <v>6.23</v>
      </c>
      <c r="F15" s="29" t="s">
        <v>9</v>
      </c>
      <c r="G15" s="29" t="s">
        <v>9</v>
      </c>
      <c r="H15" s="29">
        <v>2.336805</v>
      </c>
      <c r="I15" s="30">
        <v>35.880000000000003</v>
      </c>
      <c r="J15" s="31">
        <v>0.12</v>
      </c>
      <c r="K15" s="31">
        <v>0.82</v>
      </c>
      <c r="L15" s="31" t="s">
        <v>9</v>
      </c>
      <c r="M15" s="31">
        <v>0.28500000000000003</v>
      </c>
      <c r="N15" s="31">
        <v>7.5549999999999997</v>
      </c>
      <c r="O15" s="32">
        <v>3.7519999999999998</v>
      </c>
      <c r="P15" s="4"/>
    </row>
    <row r="16" spans="2:16" s="33" customFormat="1" x14ac:dyDescent="0.25">
      <c r="B16" s="27"/>
      <c r="C16" s="28" t="s">
        <v>13</v>
      </c>
      <c r="D16" s="29" t="s">
        <v>9</v>
      </c>
      <c r="E16" s="29" t="s">
        <v>9</v>
      </c>
      <c r="F16" s="29" t="s">
        <v>9</v>
      </c>
      <c r="G16" s="29" t="s">
        <v>9</v>
      </c>
      <c r="H16" s="29" t="s">
        <v>9</v>
      </c>
      <c r="I16" s="29" t="s">
        <v>9</v>
      </c>
      <c r="J16" s="29" t="s">
        <v>9</v>
      </c>
      <c r="K16" s="29" t="s">
        <v>9</v>
      </c>
      <c r="L16" s="29" t="s">
        <v>9</v>
      </c>
      <c r="M16" s="29" t="s">
        <v>9</v>
      </c>
      <c r="N16" s="34">
        <v>0</v>
      </c>
      <c r="O16" s="35">
        <v>0</v>
      </c>
      <c r="P16" s="4"/>
    </row>
    <row r="17" spans="2:16" s="39" customFormat="1" x14ac:dyDescent="0.25">
      <c r="B17" s="17"/>
      <c r="C17" s="20" t="s">
        <v>14</v>
      </c>
      <c r="D17" s="21">
        <v>0.3</v>
      </c>
      <c r="E17" s="21">
        <v>0.88</v>
      </c>
      <c r="F17" s="21">
        <v>2.4650000000000003</v>
      </c>
      <c r="G17" s="21">
        <v>0.04</v>
      </c>
      <c r="H17" s="21" t="s">
        <v>9</v>
      </c>
      <c r="I17" s="36">
        <v>1.63</v>
      </c>
      <c r="J17" s="36">
        <v>0.04</v>
      </c>
      <c r="K17" s="37">
        <v>0.9900000000000001</v>
      </c>
      <c r="L17" s="36">
        <v>0.60499999999999998</v>
      </c>
      <c r="M17" s="36">
        <v>10.973999999999998</v>
      </c>
      <c r="N17" s="36">
        <v>16.532</v>
      </c>
      <c r="O17" s="38">
        <v>7.4509999999999996</v>
      </c>
      <c r="P17" s="4"/>
    </row>
    <row r="18" spans="2:16" s="39" customFormat="1" x14ac:dyDescent="0.25">
      <c r="B18" s="17"/>
      <c r="C18" s="20" t="s">
        <v>15</v>
      </c>
      <c r="D18" s="21">
        <v>100.6</v>
      </c>
      <c r="E18" s="21">
        <v>23.83</v>
      </c>
      <c r="F18" s="21">
        <v>24.882999999999992</v>
      </c>
      <c r="G18" s="21">
        <v>60.59</v>
      </c>
      <c r="H18" s="21">
        <v>41.110999999999997</v>
      </c>
      <c r="I18" s="36">
        <v>35.548000000000002</v>
      </c>
      <c r="J18" s="36">
        <v>81.303000000000011</v>
      </c>
      <c r="K18" s="37">
        <v>291.40500000000003</v>
      </c>
      <c r="L18" s="36">
        <v>269.27200000000011</v>
      </c>
      <c r="M18" s="36">
        <v>363.0059999999998</v>
      </c>
      <c r="N18" s="36">
        <v>408.23399999999998</v>
      </c>
      <c r="O18" s="38">
        <v>352.06099999999998</v>
      </c>
      <c r="P18" s="4"/>
    </row>
    <row r="19" spans="2:16" s="39" customFormat="1" x14ac:dyDescent="0.25">
      <c r="B19" s="17"/>
      <c r="C19" s="20" t="s">
        <v>16</v>
      </c>
      <c r="D19" s="21" t="s">
        <v>9</v>
      </c>
      <c r="E19" s="21">
        <v>16.88</v>
      </c>
      <c r="F19" s="21" t="s">
        <v>9</v>
      </c>
      <c r="G19" s="21" t="s">
        <v>9</v>
      </c>
      <c r="H19" s="21">
        <v>2.3260000000000001</v>
      </c>
      <c r="I19" s="36">
        <v>1.0900000000000001</v>
      </c>
      <c r="J19" s="36">
        <v>2.9060000000000001</v>
      </c>
      <c r="K19" s="37" t="s">
        <v>9</v>
      </c>
      <c r="L19" s="37">
        <v>2.62</v>
      </c>
      <c r="M19" s="37">
        <v>0.45500000000000002</v>
      </c>
      <c r="N19" s="40">
        <v>0</v>
      </c>
      <c r="O19" s="41">
        <v>0</v>
      </c>
      <c r="P19" s="4"/>
    </row>
    <row r="20" spans="2:16" s="39" customFormat="1" x14ac:dyDescent="0.25">
      <c r="B20" s="17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3"/>
      <c r="P20" s="4"/>
    </row>
    <row r="21" spans="2:16" s="39" customFormat="1" x14ac:dyDescent="0.25">
      <c r="B21" s="17" t="s">
        <v>17</v>
      </c>
      <c r="C21" s="20"/>
      <c r="D21" s="42">
        <f t="shared" ref="D21:O21" si="3">SUM(D22:D25)</f>
        <v>12151.18</v>
      </c>
      <c r="E21" s="42">
        <f t="shared" si="3"/>
        <v>12684.529999999999</v>
      </c>
      <c r="F21" s="42">
        <f t="shared" si="3"/>
        <v>11159.796532222224</v>
      </c>
      <c r="G21" s="42">
        <f t="shared" si="3"/>
        <v>8763.3000000000011</v>
      </c>
      <c r="H21" s="42">
        <f t="shared" si="3"/>
        <v>11663.481480000004</v>
      </c>
      <c r="I21" s="42">
        <f t="shared" si="3"/>
        <v>11987.549378888885</v>
      </c>
      <c r="J21" s="42">
        <f t="shared" si="3"/>
        <v>10916.901498821131</v>
      </c>
      <c r="K21" s="42">
        <f t="shared" si="3"/>
        <v>13021.209275555553</v>
      </c>
      <c r="L21" s="42">
        <f t="shared" si="3"/>
        <v>10347.360925751638</v>
      </c>
      <c r="M21" s="42">
        <f t="shared" si="3"/>
        <v>12576.483802593102</v>
      </c>
      <c r="N21" s="42">
        <f t="shared" si="3"/>
        <v>11336.50623175474</v>
      </c>
      <c r="O21" s="43">
        <f t="shared" si="3"/>
        <v>8977.3739128349534</v>
      </c>
      <c r="P21" s="4"/>
    </row>
    <row r="22" spans="2:16" s="39" customFormat="1" x14ac:dyDescent="0.25">
      <c r="B22" s="17"/>
      <c r="C22" s="20" t="s">
        <v>18</v>
      </c>
      <c r="D22" s="21">
        <v>12003.5</v>
      </c>
      <c r="E22" s="21">
        <v>12555.22</v>
      </c>
      <c r="F22" s="21">
        <v>11031.686532222224</v>
      </c>
      <c r="G22" s="21">
        <v>8626.51</v>
      </c>
      <c r="H22" s="21">
        <v>11001.214180000003</v>
      </c>
      <c r="I22" s="36">
        <v>11902.070988888887</v>
      </c>
      <c r="J22" s="36">
        <v>10833.92528882113</v>
      </c>
      <c r="K22" s="44">
        <v>12932.439255555553</v>
      </c>
      <c r="L22" s="44">
        <v>10262.024215751639</v>
      </c>
      <c r="M22" s="44">
        <v>12486.144352593103</v>
      </c>
      <c r="N22" s="44">
        <v>11232.229891754741</v>
      </c>
      <c r="O22" s="38">
        <v>8962.4173128349539</v>
      </c>
      <c r="P22" s="4"/>
    </row>
    <row r="23" spans="2:16" s="39" customFormat="1" x14ac:dyDescent="0.25">
      <c r="B23" s="17"/>
      <c r="C23" s="20" t="s">
        <v>19</v>
      </c>
      <c r="D23" s="21" t="s">
        <v>9</v>
      </c>
      <c r="E23" s="21" t="s">
        <v>9</v>
      </c>
      <c r="F23" s="21" t="s">
        <v>9</v>
      </c>
      <c r="G23" s="21">
        <v>1.02</v>
      </c>
      <c r="H23" s="21">
        <v>3.2656000000000001</v>
      </c>
      <c r="I23" s="36">
        <v>3.3809400000000012</v>
      </c>
      <c r="J23" s="36">
        <v>4.4120599999999994</v>
      </c>
      <c r="K23" s="44">
        <v>3.0677699999999999</v>
      </c>
      <c r="L23" s="44">
        <v>6.5138100000000003</v>
      </c>
      <c r="M23" s="44">
        <v>8.7302000000000017</v>
      </c>
      <c r="N23" s="44">
        <v>14.8005</v>
      </c>
      <c r="O23" s="38">
        <v>14.956600000000002</v>
      </c>
      <c r="P23" s="4"/>
    </row>
    <row r="24" spans="2:16" s="39" customFormat="1" x14ac:dyDescent="0.25">
      <c r="B24" s="17"/>
      <c r="C24" s="20" t="s">
        <v>20</v>
      </c>
      <c r="D24" s="45" t="s">
        <v>9</v>
      </c>
      <c r="E24" s="45" t="s">
        <v>9</v>
      </c>
      <c r="F24" s="45" t="s">
        <v>9</v>
      </c>
      <c r="G24" s="45" t="s">
        <v>9</v>
      </c>
      <c r="H24" s="45" t="s">
        <v>9</v>
      </c>
      <c r="I24" s="21" t="s">
        <v>9</v>
      </c>
      <c r="J24" s="21" t="s">
        <v>9</v>
      </c>
      <c r="K24" s="21" t="s">
        <v>9</v>
      </c>
      <c r="L24" s="21" t="s">
        <v>9</v>
      </c>
      <c r="M24" s="21" t="s">
        <v>9</v>
      </c>
      <c r="N24" s="46">
        <v>0</v>
      </c>
      <c r="O24" s="23">
        <v>0</v>
      </c>
      <c r="P24" s="4"/>
    </row>
    <row r="25" spans="2:16" s="39" customFormat="1" x14ac:dyDescent="0.25">
      <c r="B25" s="17"/>
      <c r="C25" s="20" t="s">
        <v>15</v>
      </c>
      <c r="D25" s="21">
        <v>147.68</v>
      </c>
      <c r="E25" s="21">
        <v>129.31</v>
      </c>
      <c r="F25" s="21">
        <v>128.11000000000001</v>
      </c>
      <c r="G25" s="21">
        <v>135.77000000000001</v>
      </c>
      <c r="H25" s="21">
        <v>659.00170000000014</v>
      </c>
      <c r="I25" s="36">
        <v>82.097449999999995</v>
      </c>
      <c r="J25" s="36">
        <v>78.564149999999998</v>
      </c>
      <c r="K25" s="44">
        <v>85.702249999999978</v>
      </c>
      <c r="L25" s="44">
        <v>78.822900000000004</v>
      </c>
      <c r="M25" s="44">
        <v>81.609249999999975</v>
      </c>
      <c r="N25" s="44">
        <v>89.475839999999991</v>
      </c>
      <c r="O25" s="38">
        <v>0</v>
      </c>
      <c r="P25" s="4"/>
    </row>
    <row r="26" spans="2:16" s="39" customFormat="1" x14ac:dyDescent="0.25">
      <c r="B26" s="17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3"/>
      <c r="P26" s="4"/>
    </row>
    <row r="27" spans="2:16" s="39" customFormat="1" x14ac:dyDescent="0.25">
      <c r="B27" s="17" t="s">
        <v>21</v>
      </c>
      <c r="C27" s="20"/>
      <c r="D27" s="47">
        <f t="shared" ref="D27:O27" si="4">SUM(D28)</f>
        <v>21.47</v>
      </c>
      <c r="E27" s="47">
        <f t="shared" si="4"/>
        <v>50.59</v>
      </c>
      <c r="F27" s="47">
        <f t="shared" si="4"/>
        <v>26.951300000000003</v>
      </c>
      <c r="G27" s="47">
        <f t="shared" si="4"/>
        <v>38.31</v>
      </c>
      <c r="H27" s="47">
        <f t="shared" si="4"/>
        <v>50.135409999999993</v>
      </c>
      <c r="I27" s="47">
        <f t="shared" si="4"/>
        <v>59.554349999999999</v>
      </c>
      <c r="J27" s="47">
        <f t="shared" si="4"/>
        <v>75.036820000000006</v>
      </c>
      <c r="K27" s="47">
        <f t="shared" si="4"/>
        <v>97.684650000000019</v>
      </c>
      <c r="L27" s="47">
        <f t="shared" si="4"/>
        <v>125.02658</v>
      </c>
      <c r="M27" s="47">
        <f t="shared" si="4"/>
        <v>144.75999999999996</v>
      </c>
      <c r="N27" s="47">
        <f t="shared" si="4"/>
        <v>174.33370000000002</v>
      </c>
      <c r="O27" s="48">
        <f t="shared" si="4"/>
        <v>134.2544</v>
      </c>
      <c r="P27" s="4"/>
    </row>
    <row r="28" spans="2:16" s="39" customFormat="1" x14ac:dyDescent="0.25">
      <c r="B28" s="17"/>
      <c r="C28" s="20" t="s">
        <v>15</v>
      </c>
      <c r="D28" s="21">
        <v>21.47</v>
      </c>
      <c r="E28" s="21">
        <v>50.59</v>
      </c>
      <c r="F28" s="21">
        <v>26.951300000000003</v>
      </c>
      <c r="G28" s="21">
        <v>38.31</v>
      </c>
      <c r="H28" s="21">
        <v>50.135409999999993</v>
      </c>
      <c r="I28" s="36">
        <v>59.554349999999999</v>
      </c>
      <c r="J28" s="36">
        <v>75.036820000000006</v>
      </c>
      <c r="K28" s="44">
        <v>97.684650000000019</v>
      </c>
      <c r="L28" s="44">
        <v>125.02658</v>
      </c>
      <c r="M28" s="44">
        <v>144.75999999999996</v>
      </c>
      <c r="N28" s="44">
        <v>174.33370000000002</v>
      </c>
      <c r="O28" s="38">
        <v>134.2544</v>
      </c>
      <c r="P28" s="4"/>
    </row>
    <row r="29" spans="2:16" s="39" customFormat="1" x14ac:dyDescent="0.25">
      <c r="B29" s="17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3"/>
      <c r="P29" s="4"/>
    </row>
    <row r="30" spans="2:16" s="39" customFormat="1" x14ac:dyDescent="0.25">
      <c r="B30" s="17" t="s">
        <v>22</v>
      </c>
      <c r="C30" s="20"/>
      <c r="D30" s="47">
        <f t="shared" ref="D30:O30" si="5">SUM(D31:D32)</f>
        <v>53.65</v>
      </c>
      <c r="E30" s="47">
        <f t="shared" si="5"/>
        <v>15.32</v>
      </c>
      <c r="F30" s="47">
        <f t="shared" si="5"/>
        <v>43.571764705882323</v>
      </c>
      <c r="G30" s="47">
        <f t="shared" si="5"/>
        <v>62.33</v>
      </c>
      <c r="H30" s="47">
        <f t="shared" si="5"/>
        <v>42.819999999999986</v>
      </c>
      <c r="I30" s="47">
        <f t="shared" si="5"/>
        <v>90.665000000000248</v>
      </c>
      <c r="J30" s="47">
        <f t="shared" si="5"/>
        <v>28.793999999999997</v>
      </c>
      <c r="K30" s="47">
        <f t="shared" si="5"/>
        <v>18.808000000000003</v>
      </c>
      <c r="L30" s="47">
        <f t="shared" si="5"/>
        <v>13.085000000000001</v>
      </c>
      <c r="M30" s="47">
        <f t="shared" si="5"/>
        <v>25.125000000000004</v>
      </c>
      <c r="N30" s="47">
        <f t="shared" si="5"/>
        <v>20.265000000000001</v>
      </c>
      <c r="O30" s="48">
        <f t="shared" si="5"/>
        <v>11.355</v>
      </c>
      <c r="P30" s="4"/>
    </row>
    <row r="31" spans="2:16" s="39" customFormat="1" x14ac:dyDescent="0.25">
      <c r="B31" s="17"/>
      <c r="C31" s="20" t="s">
        <v>16</v>
      </c>
      <c r="D31" s="21">
        <v>0.91</v>
      </c>
      <c r="E31" s="21" t="s">
        <v>9</v>
      </c>
      <c r="F31" s="21" t="s">
        <v>9</v>
      </c>
      <c r="G31" s="21" t="s">
        <v>9</v>
      </c>
      <c r="H31" s="21" t="s">
        <v>9</v>
      </c>
      <c r="I31" s="21" t="s">
        <v>9</v>
      </c>
      <c r="J31" s="21" t="s">
        <v>9</v>
      </c>
      <c r="K31" s="21" t="s">
        <v>9</v>
      </c>
      <c r="L31" s="21" t="s">
        <v>9</v>
      </c>
      <c r="M31" s="21" t="s">
        <v>9</v>
      </c>
      <c r="N31" s="22">
        <v>0</v>
      </c>
      <c r="O31" s="23">
        <v>0</v>
      </c>
      <c r="P31" s="4"/>
    </row>
    <row r="32" spans="2:16" s="39" customFormat="1" x14ac:dyDescent="0.25">
      <c r="B32" s="17"/>
      <c r="C32" s="20" t="s">
        <v>15</v>
      </c>
      <c r="D32" s="21">
        <v>52.74</v>
      </c>
      <c r="E32" s="21">
        <v>15.32</v>
      </c>
      <c r="F32" s="21">
        <v>43.571764705882323</v>
      </c>
      <c r="G32" s="21">
        <v>62.33</v>
      </c>
      <c r="H32" s="21">
        <v>42.819999999999986</v>
      </c>
      <c r="I32" s="36">
        <v>90.665000000000248</v>
      </c>
      <c r="J32" s="36">
        <v>28.793999999999997</v>
      </c>
      <c r="K32" s="44">
        <v>18.808000000000003</v>
      </c>
      <c r="L32" s="44">
        <v>13.085000000000001</v>
      </c>
      <c r="M32" s="44">
        <v>25.125000000000004</v>
      </c>
      <c r="N32" s="44">
        <v>20.265000000000001</v>
      </c>
      <c r="O32" s="38">
        <v>11.355</v>
      </c>
      <c r="P32" s="4"/>
    </row>
    <row r="33" spans="2:16" s="39" customFormat="1" x14ac:dyDescent="0.25">
      <c r="B33" s="17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3"/>
      <c r="P33" s="4"/>
    </row>
    <row r="34" spans="2:16" s="39" customFormat="1" x14ac:dyDescent="0.25">
      <c r="B34" s="17" t="s">
        <v>23</v>
      </c>
      <c r="C34" s="20"/>
      <c r="D34" s="47">
        <f>SUM(D35:D37)</f>
        <v>97.32</v>
      </c>
      <c r="E34" s="47">
        <f>SUM(E35:E37)</f>
        <v>67.959999999999994</v>
      </c>
      <c r="F34" s="47">
        <f>SUM(F35:F37)</f>
        <v>209.40999999999937</v>
      </c>
      <c r="G34" s="47">
        <f>SUM(G35:G37)</f>
        <v>240.36</v>
      </c>
      <c r="H34" s="47">
        <f>SUM(H35:H37)</f>
        <v>264.85636</v>
      </c>
      <c r="I34" s="47">
        <f t="shared" ref="I34:O34" si="6">SUM(I35:I38)</f>
        <v>310.89999999999964</v>
      </c>
      <c r="J34" s="47">
        <f t="shared" si="6"/>
        <v>495.94999999999919</v>
      </c>
      <c r="K34" s="47">
        <f t="shared" si="6"/>
        <v>558.4859999999984</v>
      </c>
      <c r="L34" s="47">
        <f t="shared" si="6"/>
        <v>801.53599999999653</v>
      </c>
      <c r="M34" s="47">
        <f t="shared" si="6"/>
        <v>815.5099999999959</v>
      </c>
      <c r="N34" s="47">
        <f t="shared" si="6"/>
        <v>784.52</v>
      </c>
      <c r="O34" s="48">
        <f t="shared" si="6"/>
        <v>712.83837333333315</v>
      </c>
      <c r="P34" s="4"/>
    </row>
    <row r="35" spans="2:16" s="39" customFormat="1" x14ac:dyDescent="0.25">
      <c r="B35" s="17"/>
      <c r="C35" s="20" t="s">
        <v>24</v>
      </c>
      <c r="D35" s="21" t="s">
        <v>9</v>
      </c>
      <c r="E35" s="21" t="s">
        <v>9</v>
      </c>
      <c r="F35" s="21" t="s">
        <v>9</v>
      </c>
      <c r="G35" s="21" t="s">
        <v>9</v>
      </c>
      <c r="H35" s="21" t="s">
        <v>9</v>
      </c>
      <c r="I35" s="21" t="s">
        <v>9</v>
      </c>
      <c r="J35" s="21" t="s">
        <v>9</v>
      </c>
      <c r="K35" s="21" t="s">
        <v>9</v>
      </c>
      <c r="L35" s="21" t="s">
        <v>9</v>
      </c>
      <c r="M35" s="21" t="s">
        <v>9</v>
      </c>
      <c r="N35" s="22">
        <v>0</v>
      </c>
      <c r="O35" s="23">
        <v>0</v>
      </c>
      <c r="P35" s="4"/>
    </row>
    <row r="36" spans="2:16" s="39" customFormat="1" x14ac:dyDescent="0.25">
      <c r="B36" s="17"/>
      <c r="C36" s="20" t="s">
        <v>13</v>
      </c>
      <c r="D36" s="21" t="s">
        <v>9</v>
      </c>
      <c r="E36" s="21" t="s">
        <v>9</v>
      </c>
      <c r="F36" s="21" t="s">
        <v>9</v>
      </c>
      <c r="G36" s="21" t="s">
        <v>9</v>
      </c>
      <c r="H36" s="21" t="s">
        <v>9</v>
      </c>
      <c r="I36" s="21" t="s">
        <v>9</v>
      </c>
      <c r="J36" s="21" t="s">
        <v>9</v>
      </c>
      <c r="K36" s="21" t="s">
        <v>9</v>
      </c>
      <c r="L36" s="21" t="s">
        <v>9</v>
      </c>
      <c r="M36" s="21" t="s">
        <v>9</v>
      </c>
      <c r="N36" s="22">
        <v>0</v>
      </c>
      <c r="O36" s="23">
        <v>0</v>
      </c>
      <c r="P36" s="4"/>
    </row>
    <row r="37" spans="2:16" s="39" customFormat="1" x14ac:dyDescent="0.25">
      <c r="B37" s="17"/>
      <c r="C37" s="20" t="s">
        <v>15</v>
      </c>
      <c r="D37" s="21">
        <v>97.32</v>
      </c>
      <c r="E37" s="21">
        <v>67.959999999999994</v>
      </c>
      <c r="F37" s="21">
        <v>209.40999999999937</v>
      </c>
      <c r="G37" s="21">
        <v>240.36</v>
      </c>
      <c r="H37" s="21">
        <v>264.85636</v>
      </c>
      <c r="I37" s="36">
        <v>304.39999999999964</v>
      </c>
      <c r="J37" s="36">
        <v>482.64999999999918</v>
      </c>
      <c r="K37" s="44">
        <v>543.97599999999841</v>
      </c>
      <c r="L37" s="44">
        <v>781.02599999999654</v>
      </c>
      <c r="M37" s="44">
        <v>780.80999999999585</v>
      </c>
      <c r="N37" s="44">
        <v>770.88</v>
      </c>
      <c r="O37" s="38">
        <v>707.2053333333331</v>
      </c>
      <c r="P37" s="4"/>
    </row>
    <row r="38" spans="2:16" s="39" customFormat="1" x14ac:dyDescent="0.25">
      <c r="B38" s="17"/>
      <c r="C38" s="20" t="s">
        <v>16</v>
      </c>
      <c r="D38" s="21" t="s">
        <v>9</v>
      </c>
      <c r="E38" s="21" t="s">
        <v>9</v>
      </c>
      <c r="F38" s="21" t="s">
        <v>9</v>
      </c>
      <c r="G38" s="21" t="s">
        <v>9</v>
      </c>
      <c r="H38" s="21" t="s">
        <v>9</v>
      </c>
      <c r="I38" s="36">
        <v>6.5000000000000027</v>
      </c>
      <c r="J38" s="36">
        <v>13.3</v>
      </c>
      <c r="K38" s="44">
        <v>14.51</v>
      </c>
      <c r="L38" s="44">
        <v>20.509999999999994</v>
      </c>
      <c r="M38" s="44">
        <v>34.699999999999996</v>
      </c>
      <c r="N38" s="44">
        <v>13.64</v>
      </c>
      <c r="O38" s="38">
        <v>5.6330400000000003</v>
      </c>
      <c r="P38" s="4"/>
    </row>
    <row r="39" spans="2:16" s="39" customFormat="1" x14ac:dyDescent="0.25">
      <c r="B39" s="17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3"/>
      <c r="P39" s="4"/>
    </row>
    <row r="40" spans="2:16" s="39" customFormat="1" x14ac:dyDescent="0.25">
      <c r="B40" s="17" t="s">
        <v>25</v>
      </c>
      <c r="C40" s="20"/>
      <c r="D40" s="47">
        <f t="shared" ref="D40:K40" si="7">SUM(D41:D43)</f>
        <v>225.56</v>
      </c>
      <c r="E40" s="47">
        <f t="shared" si="7"/>
        <v>263.17</v>
      </c>
      <c r="F40" s="47">
        <f>SUM(F41:F43)</f>
        <v>294.86071800000013</v>
      </c>
      <c r="G40" s="47">
        <f t="shared" si="7"/>
        <v>384.34000000000003</v>
      </c>
      <c r="H40" s="47">
        <f t="shared" si="7"/>
        <v>348.59224</v>
      </c>
      <c r="I40" s="47">
        <f t="shared" si="7"/>
        <v>194.80240000000006</v>
      </c>
      <c r="J40" s="47">
        <f t="shared" si="7"/>
        <v>100.9549199999999</v>
      </c>
      <c r="K40" s="47">
        <f t="shared" si="7"/>
        <v>160.95969000000011</v>
      </c>
      <c r="L40" s="47">
        <f>SUM(L41:L43)</f>
        <v>185.03733999999992</v>
      </c>
      <c r="M40" s="47">
        <f>SUM(M41:M43)</f>
        <v>209.56255999999996</v>
      </c>
      <c r="N40" s="47">
        <f>SUM(N41:N43)</f>
        <v>206.16840000000002</v>
      </c>
      <c r="O40" s="48">
        <f>SUM(O41:O43)</f>
        <v>150.16385</v>
      </c>
      <c r="P40" s="4"/>
    </row>
    <row r="41" spans="2:16" s="39" customFormat="1" ht="15.75" customHeight="1" x14ac:dyDescent="0.25">
      <c r="B41" s="17"/>
      <c r="C41" s="20" t="s">
        <v>16</v>
      </c>
      <c r="D41" s="21" t="s">
        <v>9</v>
      </c>
      <c r="E41" s="21" t="s">
        <v>9</v>
      </c>
      <c r="F41" s="21">
        <v>0.44400000000000001</v>
      </c>
      <c r="G41" s="21">
        <v>32.75</v>
      </c>
      <c r="H41" s="21">
        <v>4.1908600000000007</v>
      </c>
      <c r="I41" s="49">
        <v>4.0766499999999999</v>
      </c>
      <c r="J41" s="49">
        <v>3.2147600000000005</v>
      </c>
      <c r="K41" s="44">
        <v>2.2566899999999919</v>
      </c>
      <c r="L41" s="44">
        <v>2.3118499999999926</v>
      </c>
      <c r="M41" s="44">
        <v>4.8047000000000004</v>
      </c>
      <c r="N41" s="44">
        <v>3.9894999999999996</v>
      </c>
      <c r="O41" s="38">
        <v>2.9450000000000003</v>
      </c>
      <c r="P41" s="4"/>
    </row>
    <row r="42" spans="2:16" s="39" customFormat="1" x14ac:dyDescent="0.25">
      <c r="B42" s="17"/>
      <c r="C42" s="20" t="s">
        <v>14</v>
      </c>
      <c r="D42" s="50" t="s">
        <v>9</v>
      </c>
      <c r="E42" s="50" t="s">
        <v>9</v>
      </c>
      <c r="F42" s="50" t="s">
        <v>9</v>
      </c>
      <c r="G42" s="50">
        <v>22.73</v>
      </c>
      <c r="H42" s="21">
        <v>15.9757</v>
      </c>
      <c r="I42" s="36">
        <v>15.59965</v>
      </c>
      <c r="J42" s="36">
        <v>22.250619999999998</v>
      </c>
      <c r="K42" s="44">
        <v>19.393400000000003</v>
      </c>
      <c r="L42" s="44">
        <v>20.717990000000004</v>
      </c>
      <c r="M42" s="44">
        <v>22.974259999999994</v>
      </c>
      <c r="N42" s="44">
        <v>15.9619</v>
      </c>
      <c r="O42" s="38">
        <v>23.47775</v>
      </c>
      <c r="P42" s="4"/>
    </row>
    <row r="43" spans="2:16" s="39" customFormat="1" x14ac:dyDescent="0.25">
      <c r="B43" s="17"/>
      <c r="C43" s="20" t="s">
        <v>15</v>
      </c>
      <c r="D43" s="21">
        <v>225.56</v>
      </c>
      <c r="E43" s="21">
        <v>263.17</v>
      </c>
      <c r="F43" s="21">
        <v>294.41671800000012</v>
      </c>
      <c r="G43" s="21">
        <v>328.86</v>
      </c>
      <c r="H43" s="21">
        <v>328.42568</v>
      </c>
      <c r="I43" s="36">
        <v>175.12610000000006</v>
      </c>
      <c r="J43" s="36">
        <v>75.489539999999906</v>
      </c>
      <c r="K43" s="44">
        <v>139.3096000000001</v>
      </c>
      <c r="L43" s="44">
        <v>162.00749999999991</v>
      </c>
      <c r="M43" s="44">
        <v>181.78359999999998</v>
      </c>
      <c r="N43" s="44">
        <v>186.21700000000001</v>
      </c>
      <c r="O43" s="38">
        <v>123.7411</v>
      </c>
      <c r="P43" s="4"/>
    </row>
    <row r="44" spans="2:16" s="39" customFormat="1" x14ac:dyDescent="0.25">
      <c r="B44" s="17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3"/>
      <c r="P44" s="4"/>
    </row>
    <row r="45" spans="2:16" s="39" customFormat="1" x14ac:dyDescent="0.25">
      <c r="B45" s="17" t="s">
        <v>26</v>
      </c>
      <c r="C45" s="20"/>
      <c r="D45" s="47">
        <f>SUM(D46:D53)</f>
        <v>136.44999999999999</v>
      </c>
      <c r="E45" s="47">
        <f t="shared" ref="E45:K45" si="8">SUM(E46:E53)</f>
        <v>277.25</v>
      </c>
      <c r="F45" s="47">
        <f t="shared" si="8"/>
        <v>279.36999999999995</v>
      </c>
      <c r="G45" s="47">
        <f t="shared" si="8"/>
        <v>510.99</v>
      </c>
      <c r="H45" s="47">
        <f t="shared" si="8"/>
        <v>640.99999999999989</v>
      </c>
      <c r="I45" s="47">
        <f t="shared" si="8"/>
        <v>170.15399999999997</v>
      </c>
      <c r="J45" s="47">
        <f t="shared" si="8"/>
        <v>992.00000000000011</v>
      </c>
      <c r="K45" s="47">
        <f t="shared" si="8"/>
        <v>1497.5000000000002</v>
      </c>
      <c r="L45" s="47">
        <f>SUM(L46:L53)</f>
        <v>1610.0000000000005</v>
      </c>
      <c r="M45" s="47">
        <f>SUM(M46:M53)</f>
        <v>1659.9937894851123</v>
      </c>
      <c r="N45" s="47">
        <f>SUM(N46:N53)</f>
        <v>1162.7029339355654</v>
      </c>
      <c r="O45" s="48">
        <f>SUM(O46:O53)</f>
        <v>903.7070828356151</v>
      </c>
      <c r="P45" s="4"/>
    </row>
    <row r="46" spans="2:16" s="39" customFormat="1" x14ac:dyDescent="0.25">
      <c r="B46" s="17"/>
      <c r="C46" s="20" t="s">
        <v>8</v>
      </c>
      <c r="D46" s="21">
        <v>0.28000000000000003</v>
      </c>
      <c r="E46" s="21" t="s">
        <v>9</v>
      </c>
      <c r="F46" s="21" t="s">
        <v>9</v>
      </c>
      <c r="G46" s="21" t="s">
        <v>9</v>
      </c>
      <c r="H46" s="21" t="s">
        <v>9</v>
      </c>
      <c r="I46" s="21" t="s">
        <v>9</v>
      </c>
      <c r="J46" s="21" t="s">
        <v>9</v>
      </c>
      <c r="K46" s="21" t="s">
        <v>9</v>
      </c>
      <c r="L46" s="21" t="s">
        <v>9</v>
      </c>
      <c r="M46" s="21" t="s">
        <v>9</v>
      </c>
      <c r="N46" s="22">
        <v>0</v>
      </c>
      <c r="O46" s="23">
        <v>0</v>
      </c>
      <c r="P46" s="4"/>
    </row>
    <row r="47" spans="2:16" s="39" customFormat="1" x14ac:dyDescent="0.25">
      <c r="B47" s="17"/>
      <c r="C47" s="20" t="s">
        <v>11</v>
      </c>
      <c r="D47" s="21">
        <v>0.88</v>
      </c>
      <c r="E47" s="21">
        <v>1</v>
      </c>
      <c r="F47" s="21" t="s">
        <v>9</v>
      </c>
      <c r="G47" s="21">
        <v>2</v>
      </c>
      <c r="H47" s="21" t="s">
        <v>9</v>
      </c>
      <c r="I47" s="21" t="s">
        <v>9</v>
      </c>
      <c r="J47" s="21">
        <v>4</v>
      </c>
      <c r="K47" s="21" t="s">
        <v>9</v>
      </c>
      <c r="L47" s="21" t="s">
        <v>9</v>
      </c>
      <c r="M47" s="21" t="s">
        <v>9</v>
      </c>
      <c r="N47" s="22">
        <v>0</v>
      </c>
      <c r="O47" s="23">
        <v>0</v>
      </c>
      <c r="P47" s="4"/>
    </row>
    <row r="48" spans="2:16" s="39" customFormat="1" x14ac:dyDescent="0.25">
      <c r="B48" s="17"/>
      <c r="C48" s="20" t="s">
        <v>12</v>
      </c>
      <c r="D48" s="21">
        <v>0.4</v>
      </c>
      <c r="E48" s="21" t="s">
        <v>9</v>
      </c>
      <c r="F48" s="21">
        <v>14.5</v>
      </c>
      <c r="G48" s="21" t="s">
        <v>9</v>
      </c>
      <c r="H48" s="21" t="s">
        <v>9</v>
      </c>
      <c r="I48" s="21" t="s">
        <v>9</v>
      </c>
      <c r="J48" s="21" t="s">
        <v>9</v>
      </c>
      <c r="K48" s="21" t="s">
        <v>9</v>
      </c>
      <c r="L48" s="21" t="s">
        <v>9</v>
      </c>
      <c r="M48" s="21" t="s">
        <v>9</v>
      </c>
      <c r="N48" s="22">
        <v>0</v>
      </c>
      <c r="O48" s="23">
        <v>0</v>
      </c>
      <c r="P48" s="4"/>
    </row>
    <row r="49" spans="2:16" s="39" customFormat="1" x14ac:dyDescent="0.25">
      <c r="B49" s="17"/>
      <c r="C49" s="20" t="s">
        <v>16</v>
      </c>
      <c r="D49" s="21" t="s">
        <v>9</v>
      </c>
      <c r="E49" s="21" t="s">
        <v>9</v>
      </c>
      <c r="F49" s="21" t="s">
        <v>9</v>
      </c>
      <c r="G49" s="21">
        <v>70.989999999999995</v>
      </c>
      <c r="H49" s="21" t="s">
        <v>9</v>
      </c>
      <c r="I49" s="21" t="s">
        <v>9</v>
      </c>
      <c r="J49" s="21">
        <v>1</v>
      </c>
      <c r="K49" s="21" t="s">
        <v>9</v>
      </c>
      <c r="L49" s="21" t="s">
        <v>9</v>
      </c>
      <c r="M49" s="21" t="s">
        <v>9</v>
      </c>
      <c r="N49" s="22">
        <v>0</v>
      </c>
      <c r="O49" s="23">
        <v>0</v>
      </c>
      <c r="P49" s="4"/>
    </row>
    <row r="50" spans="2:16" s="39" customFormat="1" x14ac:dyDescent="0.25">
      <c r="B50" s="17"/>
      <c r="C50" s="20" t="s">
        <v>27</v>
      </c>
      <c r="D50" s="21">
        <v>0.6</v>
      </c>
      <c r="E50" s="21">
        <v>12.7</v>
      </c>
      <c r="F50" s="21">
        <v>10.130000000000004</v>
      </c>
      <c r="G50" s="21" t="s">
        <v>9</v>
      </c>
      <c r="H50" s="21" t="s">
        <v>9</v>
      </c>
      <c r="I50" s="21" t="s">
        <v>9</v>
      </c>
      <c r="J50" s="21">
        <v>150.00000000000003</v>
      </c>
      <c r="K50" s="51">
        <v>700.00000000000011</v>
      </c>
      <c r="L50" s="44">
        <v>800.00000000000023</v>
      </c>
      <c r="M50" s="44">
        <v>847.753708011448</v>
      </c>
      <c r="N50" s="44">
        <v>624.99999999999955</v>
      </c>
      <c r="O50" s="38">
        <v>461.4110828356151</v>
      </c>
      <c r="P50" s="4"/>
    </row>
    <row r="51" spans="2:16" s="39" customFormat="1" x14ac:dyDescent="0.25">
      <c r="B51" s="17"/>
      <c r="C51" s="20" t="s">
        <v>13</v>
      </c>
      <c r="D51" s="21">
        <v>1.29</v>
      </c>
      <c r="E51" s="21" t="s">
        <v>9</v>
      </c>
      <c r="F51" s="21">
        <v>3</v>
      </c>
      <c r="G51" s="21" t="s">
        <v>9</v>
      </c>
      <c r="H51" s="21" t="s">
        <v>9</v>
      </c>
      <c r="I51" s="21" t="s">
        <v>9</v>
      </c>
      <c r="J51" s="21">
        <v>200.00000000000006</v>
      </c>
      <c r="K51" s="21" t="s">
        <v>9</v>
      </c>
      <c r="L51" s="21" t="s">
        <v>9</v>
      </c>
      <c r="M51" s="21" t="s">
        <v>9</v>
      </c>
      <c r="N51" s="52">
        <v>0</v>
      </c>
      <c r="O51" s="38">
        <v>0</v>
      </c>
      <c r="P51" s="4"/>
    </row>
    <row r="52" spans="2:16" s="39" customFormat="1" x14ac:dyDescent="0.25">
      <c r="B52" s="17"/>
      <c r="C52" s="20" t="s">
        <v>14</v>
      </c>
      <c r="D52" s="21">
        <v>0.12</v>
      </c>
      <c r="E52" s="21" t="s">
        <v>9</v>
      </c>
      <c r="F52" s="21" t="s">
        <v>9</v>
      </c>
      <c r="G52" s="21" t="s">
        <v>9</v>
      </c>
      <c r="H52" s="21" t="s">
        <v>9</v>
      </c>
      <c r="I52" s="21" t="s">
        <v>9</v>
      </c>
      <c r="J52" s="21" t="s">
        <v>9</v>
      </c>
      <c r="K52" s="21" t="s">
        <v>9</v>
      </c>
      <c r="L52" s="21" t="s">
        <v>9</v>
      </c>
      <c r="M52" s="21" t="s">
        <v>9</v>
      </c>
      <c r="N52" s="22">
        <v>0</v>
      </c>
      <c r="O52" s="23">
        <v>0</v>
      </c>
      <c r="P52" s="4"/>
    </row>
    <row r="53" spans="2:16" s="39" customFormat="1" x14ac:dyDescent="0.25">
      <c r="B53" s="17"/>
      <c r="C53" s="20" t="s">
        <v>15</v>
      </c>
      <c r="D53" s="21">
        <v>132.88</v>
      </c>
      <c r="E53" s="21">
        <v>263.55</v>
      </c>
      <c r="F53" s="21">
        <v>251.73999999999992</v>
      </c>
      <c r="G53" s="21">
        <v>438</v>
      </c>
      <c r="H53" s="21">
        <v>640.99999999999989</v>
      </c>
      <c r="I53" s="36">
        <v>170.15399999999997</v>
      </c>
      <c r="J53" s="36">
        <v>637</v>
      </c>
      <c r="K53" s="44">
        <v>797.50000000000011</v>
      </c>
      <c r="L53" s="44">
        <v>810.00000000000023</v>
      </c>
      <c r="M53" s="44">
        <v>812.24008147366442</v>
      </c>
      <c r="N53" s="21">
        <v>537.70293393556574</v>
      </c>
      <c r="O53" s="23">
        <v>442.29599999999999</v>
      </c>
      <c r="P53" s="4"/>
    </row>
    <row r="54" spans="2:16" s="39" customFormat="1" x14ac:dyDescent="0.25">
      <c r="B54" s="17"/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3"/>
      <c r="P54" s="4"/>
    </row>
    <row r="55" spans="2:16" s="39" customFormat="1" x14ac:dyDescent="0.25">
      <c r="B55" s="17" t="s">
        <v>28</v>
      </c>
      <c r="C55" s="20"/>
      <c r="D55" s="47">
        <f t="shared" ref="D55:O55" si="9">SUM(D56)</f>
        <v>247.34</v>
      </c>
      <c r="E55" s="47">
        <f t="shared" si="9"/>
        <v>726.38</v>
      </c>
      <c r="F55" s="47">
        <f t="shared" si="9"/>
        <v>1122.2909099999997</v>
      </c>
      <c r="G55" s="47">
        <f t="shared" si="9"/>
        <v>1143.9100000000001</v>
      </c>
      <c r="H55" s="47">
        <f t="shared" si="9"/>
        <v>1222.0046</v>
      </c>
      <c r="I55" s="47">
        <f t="shared" si="9"/>
        <v>1443.9525000000012</v>
      </c>
      <c r="J55" s="47">
        <f t="shared" si="9"/>
        <v>3386.834999999995</v>
      </c>
      <c r="K55" s="47">
        <f t="shared" si="9"/>
        <v>3704.0489999999968</v>
      </c>
      <c r="L55" s="47">
        <f t="shared" si="9"/>
        <v>3454.0925688889233</v>
      </c>
      <c r="M55" s="47">
        <f t="shared" si="9"/>
        <v>4111.7856050000019</v>
      </c>
      <c r="N55" s="47">
        <f t="shared" si="9"/>
        <v>4320.6010780000006</v>
      </c>
      <c r="O55" s="48">
        <f t="shared" si="9"/>
        <v>4354.3900400000002</v>
      </c>
      <c r="P55" s="4"/>
    </row>
    <row r="56" spans="2:16" s="39" customFormat="1" x14ac:dyDescent="0.25">
      <c r="B56" s="17"/>
      <c r="C56" s="20" t="s">
        <v>15</v>
      </c>
      <c r="D56" s="21">
        <v>247.34</v>
      </c>
      <c r="E56" s="21">
        <v>726.38</v>
      </c>
      <c r="F56" s="21">
        <v>1122.2909099999997</v>
      </c>
      <c r="G56" s="21">
        <v>1143.9100000000001</v>
      </c>
      <c r="H56" s="21">
        <v>1222.0046</v>
      </c>
      <c r="I56" s="36">
        <v>1443.9525000000012</v>
      </c>
      <c r="J56" s="36">
        <v>3386.834999999995</v>
      </c>
      <c r="K56" s="44">
        <v>3704.0489999999968</v>
      </c>
      <c r="L56" s="44">
        <v>3454.0925688889233</v>
      </c>
      <c r="M56" s="44">
        <v>4111.7856050000019</v>
      </c>
      <c r="N56" s="44">
        <v>4320.6010780000006</v>
      </c>
      <c r="O56" s="38">
        <v>4354.3900400000002</v>
      </c>
      <c r="P56" s="4"/>
    </row>
    <row r="57" spans="2:16" s="39" customFormat="1" x14ac:dyDescent="0.25">
      <c r="B57" s="17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3"/>
      <c r="P57" s="4"/>
    </row>
    <row r="58" spans="2:16" s="39" customFormat="1" x14ac:dyDescent="0.25">
      <c r="B58" s="17" t="s">
        <v>29</v>
      </c>
      <c r="C58" s="20"/>
      <c r="D58" s="47">
        <f t="shared" ref="D58:L58" si="10">SUM(D59:D62)</f>
        <v>47.13</v>
      </c>
      <c r="E58" s="47">
        <f t="shared" si="10"/>
        <v>112.07</v>
      </c>
      <c r="F58" s="47">
        <f t="shared" si="10"/>
        <v>109.55999999999997</v>
      </c>
      <c r="G58" s="47">
        <f t="shared" si="10"/>
        <v>148</v>
      </c>
      <c r="H58" s="47">
        <f t="shared" si="10"/>
        <v>197.69999999999996</v>
      </c>
      <c r="I58" s="47">
        <f t="shared" si="10"/>
        <v>269.10010999999992</v>
      </c>
      <c r="J58" s="47">
        <f t="shared" si="10"/>
        <v>258.98689999999971</v>
      </c>
      <c r="K58" s="47">
        <f t="shared" si="10"/>
        <v>246.99999999999989</v>
      </c>
      <c r="L58" s="47">
        <f t="shared" si="10"/>
        <v>286</v>
      </c>
      <c r="M58" s="47">
        <f>SUM(M59:M62)</f>
        <v>378.86200000000002</v>
      </c>
      <c r="N58" s="47">
        <f>SUM(N59:N62)</f>
        <v>437.875</v>
      </c>
      <c r="O58" s="48">
        <f>SUM(O59:O62)</f>
        <v>646.18600000000004</v>
      </c>
      <c r="P58" s="4"/>
    </row>
    <row r="59" spans="2:16" s="39" customFormat="1" x14ac:dyDescent="0.25">
      <c r="B59" s="17"/>
      <c r="C59" s="20" t="s">
        <v>30</v>
      </c>
      <c r="D59" s="21" t="s">
        <v>9</v>
      </c>
      <c r="E59" s="21" t="s">
        <v>9</v>
      </c>
      <c r="F59" s="21" t="s">
        <v>9</v>
      </c>
      <c r="G59" s="21" t="s">
        <v>9</v>
      </c>
      <c r="H59" s="21" t="s">
        <v>9</v>
      </c>
      <c r="I59" s="21" t="s">
        <v>9</v>
      </c>
      <c r="J59" s="21" t="s">
        <v>9</v>
      </c>
      <c r="K59" s="21" t="s">
        <v>9</v>
      </c>
      <c r="L59" s="21" t="s">
        <v>9</v>
      </c>
      <c r="M59" s="21" t="s">
        <v>9</v>
      </c>
      <c r="N59" s="22">
        <v>0</v>
      </c>
      <c r="O59" s="23">
        <v>0</v>
      </c>
      <c r="P59" s="4"/>
    </row>
    <row r="60" spans="2:16" s="39" customFormat="1" x14ac:dyDescent="0.25">
      <c r="B60" s="17"/>
      <c r="C60" s="20" t="s">
        <v>27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v>102.083</v>
      </c>
      <c r="O60" s="23">
        <v>197.90899999999999</v>
      </c>
      <c r="P60" s="4"/>
    </row>
    <row r="61" spans="2:16" s="39" customFormat="1" x14ac:dyDescent="0.25">
      <c r="B61" s="17"/>
      <c r="C61" s="20" t="s">
        <v>16</v>
      </c>
      <c r="D61" s="21" t="s">
        <v>9</v>
      </c>
      <c r="E61" s="21" t="s">
        <v>9</v>
      </c>
      <c r="F61" s="21" t="s">
        <v>9</v>
      </c>
      <c r="G61" s="21" t="s">
        <v>9</v>
      </c>
      <c r="H61" s="21" t="s">
        <v>9</v>
      </c>
      <c r="I61" s="21" t="s">
        <v>9</v>
      </c>
      <c r="J61" s="21" t="s">
        <v>9</v>
      </c>
      <c r="K61" s="21" t="s">
        <v>9</v>
      </c>
      <c r="L61" s="21" t="s">
        <v>9</v>
      </c>
      <c r="M61" s="21">
        <v>84.456999999999994</v>
      </c>
      <c r="N61" s="21">
        <v>10.580000000000002</v>
      </c>
      <c r="O61" s="23">
        <v>4.915</v>
      </c>
      <c r="P61" s="4"/>
    </row>
    <row r="62" spans="2:16" s="39" customFormat="1" x14ac:dyDescent="0.25">
      <c r="B62" s="17"/>
      <c r="C62" s="20" t="s">
        <v>15</v>
      </c>
      <c r="D62" s="21">
        <v>47.13</v>
      </c>
      <c r="E62" s="21">
        <v>112.07</v>
      </c>
      <c r="F62" s="21">
        <v>109.55999999999997</v>
      </c>
      <c r="G62" s="21">
        <v>148</v>
      </c>
      <c r="H62" s="21">
        <v>197.69999999999996</v>
      </c>
      <c r="I62" s="36">
        <v>269.10010999999992</v>
      </c>
      <c r="J62" s="36">
        <v>258.98689999999971</v>
      </c>
      <c r="K62" s="44">
        <v>246.99999999999989</v>
      </c>
      <c r="L62" s="44">
        <v>286</v>
      </c>
      <c r="M62" s="44">
        <v>294.40500000000003</v>
      </c>
      <c r="N62" s="44">
        <v>325.21199999999999</v>
      </c>
      <c r="O62" s="38">
        <v>443.36200000000002</v>
      </c>
      <c r="P62" s="4"/>
    </row>
    <row r="63" spans="2:16" s="39" customFormat="1" x14ac:dyDescent="0.25">
      <c r="B63" s="17"/>
      <c r="C63" s="20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3"/>
      <c r="P63" s="4"/>
    </row>
    <row r="64" spans="2:16" s="39" customFormat="1" x14ac:dyDescent="0.25">
      <c r="B64" s="17" t="s">
        <v>31</v>
      </c>
      <c r="C64" s="20"/>
      <c r="D64" s="47">
        <f t="shared" ref="D64" si="11">SUM(D66:D68)</f>
        <v>76.680000000000007</v>
      </c>
      <c r="E64" s="47">
        <f>SUM(E66:E66)</f>
        <v>963.8</v>
      </c>
      <c r="F64" s="47">
        <f>SUM(F66:F66)</f>
        <v>142.2491</v>
      </c>
      <c r="G64" s="47">
        <f t="shared" ref="G64:O64" si="12">SUM(G65:G68)</f>
        <v>230.59</v>
      </c>
      <c r="H64" s="47">
        <f t="shared" si="12"/>
        <v>491.59577777777776</v>
      </c>
      <c r="I64" s="47">
        <f t="shared" si="12"/>
        <v>389.77749999999997</v>
      </c>
      <c r="J64" s="47">
        <f t="shared" si="12"/>
        <v>304.63799999999998</v>
      </c>
      <c r="K64" s="47">
        <f t="shared" si="12"/>
        <v>837.79971999999987</v>
      </c>
      <c r="L64" s="47">
        <f t="shared" si="12"/>
        <v>828.78099999999984</v>
      </c>
      <c r="M64" s="47">
        <f t="shared" si="12"/>
        <v>1182.8947999999996</v>
      </c>
      <c r="N64" s="47">
        <f t="shared" si="12"/>
        <v>404.61151851851849</v>
      </c>
      <c r="O64" s="48">
        <f t="shared" si="12"/>
        <v>23.755400000000002</v>
      </c>
      <c r="P64" s="4"/>
    </row>
    <row r="65" spans="2:16" s="39" customFormat="1" x14ac:dyDescent="0.25">
      <c r="B65" s="17"/>
      <c r="C65" s="20" t="s">
        <v>32</v>
      </c>
      <c r="D65" s="21" t="s">
        <v>9</v>
      </c>
      <c r="E65" s="21" t="s">
        <v>9</v>
      </c>
      <c r="F65" s="21" t="s">
        <v>9</v>
      </c>
      <c r="G65" s="21">
        <v>15.4</v>
      </c>
      <c r="H65" s="53">
        <v>4.0999999999999996</v>
      </c>
      <c r="I65" s="36">
        <v>3.07</v>
      </c>
      <c r="J65" s="36">
        <v>1.5799999999999998</v>
      </c>
      <c r="K65" s="37" t="s">
        <v>9</v>
      </c>
      <c r="L65" s="44">
        <v>1.55</v>
      </c>
      <c r="M65" s="44" t="s">
        <v>9</v>
      </c>
      <c r="N65" s="52">
        <v>0</v>
      </c>
      <c r="O65" s="38">
        <v>0</v>
      </c>
      <c r="P65" s="4"/>
    </row>
    <row r="66" spans="2:16" s="39" customFormat="1" x14ac:dyDescent="0.25">
      <c r="B66" s="17"/>
      <c r="C66" s="20" t="s">
        <v>18</v>
      </c>
      <c r="D66" s="21">
        <v>76.680000000000007</v>
      </c>
      <c r="E66" s="21">
        <v>963.8</v>
      </c>
      <c r="F66" s="21">
        <v>142.2491</v>
      </c>
      <c r="G66" s="21">
        <v>215.19</v>
      </c>
      <c r="H66" s="54">
        <v>487.49577777777773</v>
      </c>
      <c r="I66" s="36">
        <v>386.70749999999998</v>
      </c>
      <c r="J66" s="36">
        <v>303.05799999999999</v>
      </c>
      <c r="K66" s="44">
        <v>836.78971999999987</v>
      </c>
      <c r="L66" s="44">
        <v>826.06599999999992</v>
      </c>
      <c r="M66" s="44">
        <v>1177.8747999999996</v>
      </c>
      <c r="N66" s="52">
        <v>402.66151851851851</v>
      </c>
      <c r="O66" s="38">
        <v>23.755400000000002</v>
      </c>
      <c r="P66" s="4"/>
    </row>
    <row r="67" spans="2:16" s="39" customFormat="1" x14ac:dyDescent="0.25">
      <c r="B67" s="17"/>
      <c r="C67" s="20" t="s">
        <v>16</v>
      </c>
      <c r="D67" s="21" t="s">
        <v>9</v>
      </c>
      <c r="E67" s="21" t="s">
        <v>9</v>
      </c>
      <c r="F67" s="21" t="s">
        <v>9</v>
      </c>
      <c r="G67" s="21" t="s">
        <v>9</v>
      </c>
      <c r="H67" s="21" t="s">
        <v>9</v>
      </c>
      <c r="I67" s="21" t="s">
        <v>9</v>
      </c>
      <c r="J67" s="21" t="s">
        <v>9</v>
      </c>
      <c r="K67" s="21" t="s">
        <v>9</v>
      </c>
      <c r="L67" s="21" t="s">
        <v>9</v>
      </c>
      <c r="M67" s="21" t="s">
        <v>9</v>
      </c>
      <c r="N67" s="22">
        <v>0</v>
      </c>
      <c r="O67" s="23">
        <v>0</v>
      </c>
      <c r="P67" s="4"/>
    </row>
    <row r="68" spans="2:16" s="39" customFormat="1" x14ac:dyDescent="0.25">
      <c r="B68" s="17"/>
      <c r="C68" s="20" t="s">
        <v>14</v>
      </c>
      <c r="D68" s="21" t="s">
        <v>9</v>
      </c>
      <c r="E68" s="21" t="s">
        <v>9</v>
      </c>
      <c r="F68" s="21" t="s">
        <v>9</v>
      </c>
      <c r="G68" s="21" t="s">
        <v>9</v>
      </c>
      <c r="H68" s="21" t="s">
        <v>9</v>
      </c>
      <c r="I68" s="21" t="s">
        <v>9</v>
      </c>
      <c r="J68" s="21" t="s">
        <v>9</v>
      </c>
      <c r="K68" s="51">
        <v>1.01</v>
      </c>
      <c r="L68" s="44">
        <v>1.165</v>
      </c>
      <c r="M68" s="44">
        <v>5.0199999999999996</v>
      </c>
      <c r="N68" s="52">
        <v>1.95</v>
      </c>
      <c r="O68" s="38">
        <v>0</v>
      </c>
      <c r="P68" s="4"/>
    </row>
    <row r="69" spans="2:16" s="39" customFormat="1" x14ac:dyDescent="0.25">
      <c r="B69" s="17"/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3"/>
      <c r="P69" s="4"/>
    </row>
    <row r="70" spans="2:16" s="39" customFormat="1" x14ac:dyDescent="0.25">
      <c r="B70" s="17" t="s">
        <v>33</v>
      </c>
      <c r="C70" s="20"/>
      <c r="D70" s="42">
        <f>SUM(D71)</f>
        <v>1757.93</v>
      </c>
      <c r="E70" s="42">
        <f t="shared" ref="E70:H70" si="13">SUM(E71)</f>
        <v>1847.87</v>
      </c>
      <c r="F70" s="42">
        <f t="shared" si="13"/>
        <v>1967.0640091451892</v>
      </c>
      <c r="G70" s="42">
        <f t="shared" si="13"/>
        <v>3412.53</v>
      </c>
      <c r="H70" s="42">
        <f t="shared" si="13"/>
        <v>2126.9737399999999</v>
      </c>
      <c r="I70" s="42">
        <f t="shared" ref="I70:O70" si="14">SUM(I71:I72)</f>
        <v>1629.5272999999993</v>
      </c>
      <c r="J70" s="42">
        <f t="shared" si="14"/>
        <v>1214.7838299999926</v>
      </c>
      <c r="K70" s="42">
        <f t="shared" si="14"/>
        <v>2983.8222785795997</v>
      </c>
      <c r="L70" s="42">
        <f t="shared" si="14"/>
        <v>2757.2186000000061</v>
      </c>
      <c r="M70" s="42">
        <f t="shared" si="14"/>
        <v>3190.454999999984</v>
      </c>
      <c r="N70" s="42">
        <f t="shared" si="14"/>
        <v>3198.290085909091</v>
      </c>
      <c r="O70" s="43">
        <f t="shared" si="14"/>
        <v>2832.1734192424237</v>
      </c>
      <c r="P70" s="4"/>
    </row>
    <row r="71" spans="2:16" s="39" customFormat="1" x14ac:dyDescent="0.25">
      <c r="B71" s="17"/>
      <c r="C71" s="20" t="s">
        <v>15</v>
      </c>
      <c r="D71" s="21">
        <v>1757.93</v>
      </c>
      <c r="E71" s="21">
        <v>1847.87</v>
      </c>
      <c r="F71" s="21">
        <v>1967.0640091451892</v>
      </c>
      <c r="G71" s="21">
        <v>3412.53</v>
      </c>
      <c r="H71" s="21">
        <v>2126.9737399999999</v>
      </c>
      <c r="I71" s="36">
        <v>1614.7415999999994</v>
      </c>
      <c r="J71" s="36">
        <v>1177.5480999999925</v>
      </c>
      <c r="K71" s="44">
        <v>2262.9622789795994</v>
      </c>
      <c r="L71" s="44">
        <v>2687.6235000000061</v>
      </c>
      <c r="M71" s="44">
        <v>3000.0849999999832</v>
      </c>
      <c r="N71" s="44">
        <v>3198.290085909091</v>
      </c>
      <c r="O71" s="38">
        <v>2832.1734192424237</v>
      </c>
      <c r="P71" s="4"/>
    </row>
    <row r="72" spans="2:16" s="39" customFormat="1" x14ac:dyDescent="0.25">
      <c r="B72" s="17"/>
      <c r="C72" s="20" t="s">
        <v>16</v>
      </c>
      <c r="D72" s="21" t="s">
        <v>9</v>
      </c>
      <c r="E72" s="21" t="s">
        <v>9</v>
      </c>
      <c r="F72" s="21" t="s">
        <v>9</v>
      </c>
      <c r="G72" s="21" t="s">
        <v>9</v>
      </c>
      <c r="H72" s="21" t="s">
        <v>9</v>
      </c>
      <c r="I72" s="36">
        <v>14.7857</v>
      </c>
      <c r="J72" s="36">
        <v>37.235730000000004</v>
      </c>
      <c r="K72" s="44">
        <v>720.85999960000015</v>
      </c>
      <c r="L72" s="44">
        <v>69.595100000000002</v>
      </c>
      <c r="M72" s="44">
        <v>190.37000000000074</v>
      </c>
      <c r="N72" s="52">
        <v>0</v>
      </c>
      <c r="O72" s="38">
        <v>0</v>
      </c>
      <c r="P72" s="4"/>
    </row>
    <row r="73" spans="2:16" s="39" customFormat="1" x14ac:dyDescent="0.25">
      <c r="B73" s="17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3"/>
      <c r="P73" s="4"/>
    </row>
    <row r="74" spans="2:16" s="39" customFormat="1" x14ac:dyDescent="0.25">
      <c r="B74" s="17" t="s">
        <v>34</v>
      </c>
      <c r="C74" s="20"/>
      <c r="D74" s="55">
        <f t="shared" ref="D74:O74" si="15">SUM(D75:D78)</f>
        <v>73.98</v>
      </c>
      <c r="E74" s="55">
        <f t="shared" si="15"/>
        <v>63.54</v>
      </c>
      <c r="F74" s="55">
        <f t="shared" si="15"/>
        <v>6.8940000000000001</v>
      </c>
      <c r="G74" s="55">
        <f t="shared" si="15"/>
        <v>9.36</v>
      </c>
      <c r="H74" s="55">
        <f t="shared" si="15"/>
        <v>9.5609999999999999</v>
      </c>
      <c r="I74" s="55">
        <f t="shared" si="15"/>
        <v>50.194999999999993</v>
      </c>
      <c r="J74" s="55">
        <f t="shared" si="15"/>
        <v>125.73750000000005</v>
      </c>
      <c r="K74" s="55">
        <f t="shared" si="15"/>
        <v>125.42994999999999</v>
      </c>
      <c r="L74" s="55">
        <f t="shared" si="15"/>
        <v>129.27324999999999</v>
      </c>
      <c r="M74" s="55">
        <f t="shared" si="15"/>
        <v>142.29014999999998</v>
      </c>
      <c r="N74" s="55">
        <f t="shared" si="15"/>
        <v>187.69193999999999</v>
      </c>
      <c r="O74" s="48">
        <f t="shared" si="15"/>
        <v>273.7099</v>
      </c>
      <c r="P74" s="4"/>
    </row>
    <row r="75" spans="2:16" s="39" customFormat="1" x14ac:dyDescent="0.25">
      <c r="B75" s="17"/>
      <c r="C75" s="20" t="s">
        <v>30</v>
      </c>
      <c r="D75" s="21" t="s">
        <v>9</v>
      </c>
      <c r="E75" s="21" t="s">
        <v>9</v>
      </c>
      <c r="F75" s="21" t="s">
        <v>9</v>
      </c>
      <c r="G75" s="21" t="s">
        <v>9</v>
      </c>
      <c r="H75" s="21" t="s">
        <v>9</v>
      </c>
      <c r="I75" s="36">
        <v>0.51600000000000001</v>
      </c>
      <c r="J75" s="36">
        <v>1.77</v>
      </c>
      <c r="K75" s="37" t="s">
        <v>9</v>
      </c>
      <c r="L75" s="37" t="s">
        <v>9</v>
      </c>
      <c r="M75" s="37" t="s">
        <v>9</v>
      </c>
      <c r="N75" s="37">
        <v>2.0880000000000001</v>
      </c>
      <c r="O75" s="41">
        <v>0</v>
      </c>
      <c r="P75" s="4"/>
    </row>
    <row r="76" spans="2:16" s="39" customFormat="1" ht="18" customHeight="1" x14ac:dyDescent="0.25">
      <c r="B76" s="17"/>
      <c r="C76" s="20" t="s">
        <v>16</v>
      </c>
      <c r="D76" s="45" t="s">
        <v>9</v>
      </c>
      <c r="E76" s="45" t="s">
        <v>9</v>
      </c>
      <c r="F76" s="45" t="s">
        <v>9</v>
      </c>
      <c r="G76" s="45" t="s">
        <v>9</v>
      </c>
      <c r="H76" s="45" t="s">
        <v>9</v>
      </c>
      <c r="I76" s="21" t="s">
        <v>9</v>
      </c>
      <c r="J76" s="21" t="s">
        <v>9</v>
      </c>
      <c r="K76" s="51">
        <v>5.1210000000000004</v>
      </c>
      <c r="L76" s="36">
        <v>2.2599999999999998</v>
      </c>
      <c r="M76" s="36">
        <v>3.8920000000000003</v>
      </c>
      <c r="N76" s="56">
        <v>0</v>
      </c>
      <c r="O76" s="38">
        <v>0</v>
      </c>
      <c r="P76" s="4"/>
    </row>
    <row r="77" spans="2:16" s="39" customFormat="1" x14ac:dyDescent="0.25">
      <c r="B77" s="17"/>
      <c r="C77" s="20" t="s">
        <v>14</v>
      </c>
      <c r="D77" s="21" t="s">
        <v>9</v>
      </c>
      <c r="E77" s="21" t="s">
        <v>9</v>
      </c>
      <c r="F77" s="21" t="s">
        <v>9</v>
      </c>
      <c r="G77" s="21" t="s">
        <v>9</v>
      </c>
      <c r="H77" s="21" t="s">
        <v>9</v>
      </c>
      <c r="I77" s="36">
        <v>0.44500000000000006</v>
      </c>
      <c r="J77" s="36">
        <v>1.8885000000000001</v>
      </c>
      <c r="K77" s="37" t="s">
        <v>9</v>
      </c>
      <c r="L77" s="37">
        <v>2.242</v>
      </c>
      <c r="M77" s="37" t="s">
        <v>9</v>
      </c>
      <c r="N77" s="37">
        <v>2.0150000000000001</v>
      </c>
      <c r="O77" s="41">
        <v>0</v>
      </c>
      <c r="P77" s="4"/>
    </row>
    <row r="78" spans="2:16" s="39" customFormat="1" x14ac:dyDescent="0.25">
      <c r="B78" s="17"/>
      <c r="C78" s="20" t="s">
        <v>15</v>
      </c>
      <c r="D78" s="21">
        <v>73.98</v>
      </c>
      <c r="E78" s="21">
        <v>63.54</v>
      </c>
      <c r="F78" s="21">
        <v>6.8940000000000001</v>
      </c>
      <c r="G78" s="21">
        <v>9.36</v>
      </c>
      <c r="H78" s="21">
        <v>9.5609999999999999</v>
      </c>
      <c r="I78" s="36">
        <v>49.233999999999995</v>
      </c>
      <c r="J78" s="36">
        <v>122.07900000000005</v>
      </c>
      <c r="K78" s="37">
        <v>120.30895</v>
      </c>
      <c r="L78" s="44">
        <v>124.77124999999999</v>
      </c>
      <c r="M78" s="44">
        <v>138.39814999999999</v>
      </c>
      <c r="N78" s="44">
        <v>183.58893999999998</v>
      </c>
      <c r="O78" s="38">
        <v>273.7099</v>
      </c>
      <c r="P78" s="4"/>
    </row>
    <row r="79" spans="2:16" s="39" customFormat="1" x14ac:dyDescent="0.25">
      <c r="B79" s="17"/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3"/>
      <c r="P79" s="4"/>
    </row>
    <row r="80" spans="2:16" s="39" customFormat="1" x14ac:dyDescent="0.25">
      <c r="B80" s="17" t="s">
        <v>35</v>
      </c>
      <c r="C80" s="20"/>
      <c r="D80" s="47">
        <f>SUM(D82)</f>
        <v>0</v>
      </c>
      <c r="E80" s="47">
        <f t="shared" ref="E80:L80" si="16">SUM(E82)</f>
        <v>0</v>
      </c>
      <c r="F80" s="47">
        <f t="shared" si="16"/>
        <v>0</v>
      </c>
      <c r="G80" s="47">
        <f t="shared" si="16"/>
        <v>0</v>
      </c>
      <c r="H80" s="47">
        <f t="shared" si="16"/>
        <v>0</v>
      </c>
      <c r="I80" s="47">
        <f t="shared" si="16"/>
        <v>0</v>
      </c>
      <c r="J80" s="47">
        <f t="shared" si="16"/>
        <v>0</v>
      </c>
      <c r="K80" s="47">
        <f t="shared" si="16"/>
        <v>0</v>
      </c>
      <c r="L80" s="47">
        <f t="shared" si="16"/>
        <v>0</v>
      </c>
      <c r="M80" s="47">
        <f>SUM(M81:M82)</f>
        <v>7.7273999999999976</v>
      </c>
      <c r="N80" s="47">
        <f>SUM(N81:N82)</f>
        <v>5.4295999999999998</v>
      </c>
      <c r="O80" s="48">
        <f>SUM(O81:O82)</f>
        <v>4.0007999999999999</v>
      </c>
      <c r="P80" s="4"/>
    </row>
    <row r="81" spans="2:16" s="39" customFormat="1" x14ac:dyDescent="0.25">
      <c r="B81" s="17"/>
      <c r="C81" s="20" t="s">
        <v>14</v>
      </c>
      <c r="D81" s="47"/>
      <c r="E81" s="47"/>
      <c r="F81" s="47"/>
      <c r="G81" s="47"/>
      <c r="H81" s="47"/>
      <c r="I81" s="47"/>
      <c r="J81" s="47"/>
      <c r="K81" s="47"/>
      <c r="L81" s="47"/>
      <c r="M81" s="53">
        <v>7.3913999999999973</v>
      </c>
      <c r="N81" s="53">
        <v>5.3795999999999999</v>
      </c>
      <c r="O81" s="57">
        <v>3.1418000000000004</v>
      </c>
      <c r="P81" s="4"/>
    </row>
    <row r="82" spans="2:16" s="39" customFormat="1" x14ac:dyDescent="0.25">
      <c r="B82" s="17"/>
      <c r="C82" s="20" t="s">
        <v>16</v>
      </c>
      <c r="D82" s="21" t="s">
        <v>9</v>
      </c>
      <c r="E82" s="21" t="s">
        <v>9</v>
      </c>
      <c r="F82" s="21" t="s">
        <v>9</v>
      </c>
      <c r="G82" s="21" t="s">
        <v>9</v>
      </c>
      <c r="H82" s="21" t="s">
        <v>9</v>
      </c>
      <c r="I82" s="21" t="s">
        <v>9</v>
      </c>
      <c r="J82" s="21" t="s">
        <v>9</v>
      </c>
      <c r="K82" s="21" t="s">
        <v>9</v>
      </c>
      <c r="L82" s="21" t="s">
        <v>9</v>
      </c>
      <c r="M82" s="21">
        <v>0.33599999999999997</v>
      </c>
      <c r="N82" s="21">
        <v>4.9999999999999989E-2</v>
      </c>
      <c r="O82" s="23">
        <v>0.85899999999999999</v>
      </c>
      <c r="P82" s="4"/>
    </row>
    <row r="83" spans="2:16" s="39" customFormat="1" x14ac:dyDescent="0.25">
      <c r="B83" s="17"/>
      <c r="C83" s="20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3"/>
      <c r="P83" s="4"/>
    </row>
    <row r="84" spans="2:16" s="39" customFormat="1" x14ac:dyDescent="0.25">
      <c r="B84" s="17" t="s">
        <v>36</v>
      </c>
      <c r="C84" s="20"/>
      <c r="D84" s="47">
        <f>SUM(D86:D88)</f>
        <v>221.87</v>
      </c>
      <c r="E84" s="47">
        <f>SUM(E86:E88)</f>
        <v>820.91</v>
      </c>
      <c r="F84" s="47">
        <f>SUM(F86:F88)</f>
        <v>142.158356</v>
      </c>
      <c r="G84" s="47">
        <f t="shared" ref="G84:O84" si="17">SUM(G85:G88)</f>
        <v>371.44</v>
      </c>
      <c r="H84" s="47">
        <f t="shared" si="17"/>
        <v>438.04630000000003</v>
      </c>
      <c r="I84" s="47">
        <f t="shared" si="17"/>
        <v>461.92986066666668</v>
      </c>
      <c r="J84" s="47">
        <f t="shared" si="17"/>
        <v>436.86912000000007</v>
      </c>
      <c r="K84" s="47">
        <f t="shared" si="17"/>
        <v>525.04450999999995</v>
      </c>
      <c r="L84" s="47">
        <f t="shared" si="17"/>
        <v>552.82885814285703</v>
      </c>
      <c r="M84" s="47">
        <f t="shared" si="17"/>
        <v>787.12414192264964</v>
      </c>
      <c r="N84" s="47">
        <f t="shared" si="17"/>
        <v>813.60217000000023</v>
      </c>
      <c r="O84" s="48">
        <f t="shared" si="17"/>
        <v>518.92386999999997</v>
      </c>
      <c r="P84" s="4"/>
    </row>
    <row r="85" spans="2:16" s="39" customFormat="1" x14ac:dyDescent="0.25">
      <c r="B85" s="17"/>
      <c r="C85" s="20" t="s">
        <v>32</v>
      </c>
      <c r="D85" s="21" t="s">
        <v>9</v>
      </c>
      <c r="E85" s="21" t="s">
        <v>9</v>
      </c>
      <c r="F85" s="21" t="s">
        <v>9</v>
      </c>
      <c r="G85" s="21">
        <v>130.65</v>
      </c>
      <c r="H85" s="53">
        <v>39.972999999999999</v>
      </c>
      <c r="I85" s="36">
        <v>0</v>
      </c>
      <c r="J85" s="37" t="s">
        <v>9</v>
      </c>
      <c r="K85" s="58">
        <v>1.27</v>
      </c>
      <c r="L85" s="58" t="s">
        <v>9</v>
      </c>
      <c r="M85" s="58">
        <v>0.64999999999999991</v>
      </c>
      <c r="N85" s="40">
        <v>0</v>
      </c>
      <c r="O85" s="41">
        <v>0</v>
      </c>
      <c r="P85" s="4"/>
    </row>
    <row r="86" spans="2:16" s="39" customFormat="1" x14ac:dyDescent="0.25">
      <c r="B86" s="17"/>
      <c r="C86" s="20" t="s">
        <v>18</v>
      </c>
      <c r="D86" s="21" t="s">
        <v>9</v>
      </c>
      <c r="E86" s="21" t="s">
        <v>9</v>
      </c>
      <c r="F86" s="21" t="s">
        <v>9</v>
      </c>
      <c r="G86" s="21" t="s">
        <v>9</v>
      </c>
      <c r="H86" s="21" t="s">
        <v>9</v>
      </c>
      <c r="I86" s="21" t="s">
        <v>9</v>
      </c>
      <c r="J86" s="21" t="s">
        <v>9</v>
      </c>
      <c r="K86" s="21" t="s">
        <v>9</v>
      </c>
      <c r="L86" s="21" t="s">
        <v>9</v>
      </c>
      <c r="M86" s="21" t="s">
        <v>9</v>
      </c>
      <c r="N86" s="22">
        <v>0</v>
      </c>
      <c r="O86" s="23">
        <v>0</v>
      </c>
      <c r="P86" s="4"/>
    </row>
    <row r="87" spans="2:16" s="39" customFormat="1" x14ac:dyDescent="0.25">
      <c r="B87" s="17"/>
      <c r="C87" s="20" t="s">
        <v>14</v>
      </c>
      <c r="D87" s="21">
        <v>40.72</v>
      </c>
      <c r="E87" s="21">
        <v>26.54</v>
      </c>
      <c r="F87" s="21">
        <v>58.764485999999998</v>
      </c>
      <c r="G87" s="21">
        <v>112.47</v>
      </c>
      <c r="H87" s="21">
        <v>200.68730000000002</v>
      </c>
      <c r="I87" s="36">
        <v>242.31869400000002</v>
      </c>
      <c r="J87" s="36">
        <v>183.71912</v>
      </c>
      <c r="K87" s="44">
        <v>151.99075999999997</v>
      </c>
      <c r="L87" s="44">
        <v>76.359090999999992</v>
      </c>
      <c r="M87" s="44">
        <v>106.95744000000002</v>
      </c>
      <c r="N87" s="44">
        <v>90.475060000000013</v>
      </c>
      <c r="O87" s="38">
        <v>8.9238699999999991</v>
      </c>
      <c r="P87" s="4"/>
    </row>
    <row r="88" spans="2:16" s="39" customFormat="1" x14ac:dyDescent="0.25">
      <c r="B88" s="17"/>
      <c r="C88" s="20" t="s">
        <v>15</v>
      </c>
      <c r="D88" s="21">
        <v>181.15</v>
      </c>
      <c r="E88" s="21">
        <v>794.37</v>
      </c>
      <c r="F88" s="21">
        <v>83.393869999999993</v>
      </c>
      <c r="G88" s="21">
        <v>128.32</v>
      </c>
      <c r="H88" s="21">
        <v>197.38600000000002</v>
      </c>
      <c r="I88" s="36">
        <v>219.61116666666666</v>
      </c>
      <c r="J88" s="36">
        <v>253.15000000000003</v>
      </c>
      <c r="K88" s="44">
        <v>371.78374999999994</v>
      </c>
      <c r="L88" s="44">
        <v>476.46976714285699</v>
      </c>
      <c r="M88" s="44">
        <v>679.51670192264964</v>
      </c>
      <c r="N88" s="44">
        <v>723.12711000000024</v>
      </c>
      <c r="O88" s="38">
        <v>510</v>
      </c>
      <c r="P88" s="4"/>
    </row>
    <row r="89" spans="2:16" s="39" customFormat="1" x14ac:dyDescent="0.25">
      <c r="B89" s="17"/>
      <c r="C89" s="20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3"/>
      <c r="P89" s="4"/>
    </row>
    <row r="90" spans="2:16" s="39" customFormat="1" x14ac:dyDescent="0.25">
      <c r="B90" s="17" t="s">
        <v>37</v>
      </c>
      <c r="C90" s="20"/>
      <c r="D90" s="47">
        <f>SUM(D91:D98)</f>
        <v>476.44999999999993</v>
      </c>
      <c r="E90" s="47">
        <f t="shared" ref="E90:K90" si="18">SUM(E91:E98)</f>
        <v>642.12</v>
      </c>
      <c r="F90" s="47">
        <f t="shared" si="18"/>
        <v>745.27570000000014</v>
      </c>
      <c r="G90" s="47">
        <f t="shared" si="18"/>
        <v>439.52</v>
      </c>
      <c r="H90" s="47">
        <f t="shared" si="18"/>
        <v>359.68639999999999</v>
      </c>
      <c r="I90" s="47">
        <f>SUM(I91:I98)</f>
        <v>202.70354999999998</v>
      </c>
      <c r="J90" s="47">
        <f t="shared" si="18"/>
        <v>209.7830152034077</v>
      </c>
      <c r="K90" s="47">
        <f t="shared" si="18"/>
        <v>1136.525830000001</v>
      </c>
      <c r="L90" s="47">
        <f>SUM(L91:L98)</f>
        <v>1001.1265350000007</v>
      </c>
      <c r="M90" s="47">
        <f>SUM(M91:M98)</f>
        <v>697.55803999999989</v>
      </c>
      <c r="N90" s="47">
        <f>SUM(N91:N98)</f>
        <v>438.17558000000008</v>
      </c>
      <c r="O90" s="48">
        <f>SUM(O91:O98)</f>
        <v>1097.7210399999999</v>
      </c>
      <c r="P90" s="4"/>
    </row>
    <row r="91" spans="2:16" s="39" customFormat="1" x14ac:dyDescent="0.25">
      <c r="B91" s="17"/>
      <c r="C91" s="20" t="s">
        <v>8</v>
      </c>
      <c r="D91" s="21">
        <v>13.94</v>
      </c>
      <c r="E91" s="21">
        <v>17.47</v>
      </c>
      <c r="F91" s="21">
        <v>6.21</v>
      </c>
      <c r="G91" s="21">
        <v>33.86</v>
      </c>
      <c r="H91" s="21">
        <v>48.33</v>
      </c>
      <c r="I91" s="36">
        <v>2.13</v>
      </c>
      <c r="J91" s="36">
        <v>4.34</v>
      </c>
      <c r="K91" s="44">
        <v>14.559299999999997</v>
      </c>
      <c r="L91" s="44">
        <v>28.61156999999999</v>
      </c>
      <c r="M91" s="44">
        <v>22.029790000000006</v>
      </c>
      <c r="N91" s="44">
        <v>5.6369999999999996</v>
      </c>
      <c r="O91" s="38">
        <v>34.029000000000003</v>
      </c>
      <c r="P91" s="4"/>
    </row>
    <row r="92" spans="2:16" s="39" customFormat="1" x14ac:dyDescent="0.25">
      <c r="B92" s="17"/>
      <c r="C92" s="20" t="s">
        <v>12</v>
      </c>
      <c r="D92" s="21">
        <v>405.32</v>
      </c>
      <c r="E92" s="21">
        <v>454.1</v>
      </c>
      <c r="F92" s="21">
        <v>221.76999999999998</v>
      </c>
      <c r="G92" s="21">
        <v>50.53</v>
      </c>
      <c r="H92" s="21">
        <v>140.54000000000002</v>
      </c>
      <c r="I92" s="36">
        <v>121.74999999999999</v>
      </c>
      <c r="J92" s="36">
        <v>62.67</v>
      </c>
      <c r="K92" s="44">
        <v>894.59814600000095</v>
      </c>
      <c r="L92" s="44">
        <v>642.34411500000056</v>
      </c>
      <c r="M92" s="44">
        <v>369.15189999999996</v>
      </c>
      <c r="N92" s="44">
        <v>264.91206</v>
      </c>
      <c r="O92" s="38">
        <v>549.22699999999998</v>
      </c>
      <c r="P92" s="4"/>
    </row>
    <row r="93" spans="2:16" s="39" customFormat="1" x14ac:dyDescent="0.25">
      <c r="B93" s="17"/>
      <c r="C93" s="20" t="s">
        <v>16</v>
      </c>
      <c r="D93" s="21">
        <v>0.51</v>
      </c>
      <c r="E93" s="21" t="s">
        <v>9</v>
      </c>
      <c r="F93" s="21" t="s">
        <v>9</v>
      </c>
      <c r="G93" s="21">
        <v>0.67</v>
      </c>
      <c r="H93" s="21" t="s">
        <v>9</v>
      </c>
      <c r="I93" s="36">
        <v>1.19</v>
      </c>
      <c r="J93" s="36">
        <v>0.28000000000000003</v>
      </c>
      <c r="K93" s="44">
        <v>1.2349999999999</v>
      </c>
      <c r="L93" s="44">
        <v>2.5119999999999436</v>
      </c>
      <c r="M93" s="44">
        <v>2.0900000000000003</v>
      </c>
      <c r="N93" s="44">
        <v>0.49399999999999999</v>
      </c>
      <c r="O93" s="38">
        <v>0</v>
      </c>
      <c r="P93" s="4"/>
    </row>
    <row r="94" spans="2:16" s="39" customFormat="1" x14ac:dyDescent="0.25">
      <c r="B94" s="17"/>
      <c r="C94" s="20" t="s">
        <v>27</v>
      </c>
      <c r="D94" s="21">
        <v>2.88</v>
      </c>
      <c r="E94" s="21">
        <v>9.1</v>
      </c>
      <c r="F94" s="21">
        <v>0.79999999999999993</v>
      </c>
      <c r="G94" s="21">
        <v>2.21</v>
      </c>
      <c r="H94" s="21">
        <v>42.670000000000009</v>
      </c>
      <c r="I94" s="36">
        <v>15.560000000000002</v>
      </c>
      <c r="J94" s="36">
        <v>7.7299999999999995</v>
      </c>
      <c r="K94" s="44">
        <v>45.699383999999995</v>
      </c>
      <c r="L94" s="44">
        <v>56.158719999999995</v>
      </c>
      <c r="M94" s="44">
        <v>45.093399999999995</v>
      </c>
      <c r="N94" s="44">
        <v>0.84799999999999998</v>
      </c>
      <c r="O94" s="38">
        <v>0</v>
      </c>
      <c r="P94" s="4"/>
    </row>
    <row r="95" spans="2:16" s="39" customFormat="1" x14ac:dyDescent="0.25">
      <c r="B95" s="17"/>
      <c r="C95" s="20" t="s">
        <v>38</v>
      </c>
      <c r="D95" s="21">
        <v>4.58</v>
      </c>
      <c r="E95" s="21" t="s">
        <v>9</v>
      </c>
      <c r="F95" s="21">
        <v>0.2</v>
      </c>
      <c r="G95" s="21">
        <v>8.42</v>
      </c>
      <c r="H95" s="21">
        <v>6.3</v>
      </c>
      <c r="I95" s="36">
        <v>2.63</v>
      </c>
      <c r="J95" s="37" t="s">
        <v>9</v>
      </c>
      <c r="K95" s="44">
        <v>10.149999999999999</v>
      </c>
      <c r="L95" s="44">
        <v>33.899000000000001</v>
      </c>
      <c r="M95" s="44">
        <v>14.324</v>
      </c>
      <c r="N95" s="56">
        <v>0</v>
      </c>
      <c r="O95" s="38">
        <v>0</v>
      </c>
      <c r="P95" s="4"/>
    </row>
    <row r="96" spans="2:16" s="39" customFormat="1" x14ac:dyDescent="0.25">
      <c r="B96" s="17"/>
      <c r="C96" s="20" t="s">
        <v>39</v>
      </c>
      <c r="D96" s="21" t="s">
        <v>9</v>
      </c>
      <c r="E96" s="21">
        <v>47.67</v>
      </c>
      <c r="F96" s="21">
        <v>421.23370000000011</v>
      </c>
      <c r="G96" s="21">
        <v>297.37</v>
      </c>
      <c r="H96" s="21">
        <v>63.26639999999999</v>
      </c>
      <c r="I96" s="36">
        <v>22.533549999999998</v>
      </c>
      <c r="J96" s="36">
        <v>101.67301520340767</v>
      </c>
      <c r="K96" s="44">
        <v>82.901359999999997</v>
      </c>
      <c r="L96" s="44">
        <v>153.66880000000009</v>
      </c>
      <c r="M96" s="44">
        <v>133.42720999999997</v>
      </c>
      <c r="N96" s="44">
        <v>17.954519999999999</v>
      </c>
      <c r="O96" s="38">
        <v>20.497039999999998</v>
      </c>
      <c r="P96" s="4"/>
    </row>
    <row r="97" spans="2:16" s="39" customFormat="1" x14ac:dyDescent="0.25">
      <c r="B97" s="17"/>
      <c r="C97" s="20" t="s">
        <v>40</v>
      </c>
      <c r="D97" s="21">
        <v>49.22</v>
      </c>
      <c r="E97" s="21">
        <v>113.78</v>
      </c>
      <c r="F97" s="21">
        <v>95.061999999999998</v>
      </c>
      <c r="G97" s="21">
        <v>46.46</v>
      </c>
      <c r="H97" s="21">
        <v>58.14</v>
      </c>
      <c r="I97" s="36">
        <v>36.910000000000004</v>
      </c>
      <c r="J97" s="36">
        <v>33.089999999999996</v>
      </c>
      <c r="K97" s="44">
        <v>87.382639999999995</v>
      </c>
      <c r="L97" s="44">
        <v>83.932330000000007</v>
      </c>
      <c r="M97" s="44">
        <v>111.44174000000001</v>
      </c>
      <c r="N97" s="44">
        <v>148.33000000000001</v>
      </c>
      <c r="O97" s="38">
        <v>493.96800000000002</v>
      </c>
      <c r="P97" s="4"/>
    </row>
    <row r="98" spans="2:16" s="39" customFormat="1" x14ac:dyDescent="0.25">
      <c r="B98" s="17"/>
      <c r="C98" s="20" t="s">
        <v>41</v>
      </c>
      <c r="D98" s="21" t="s">
        <v>9</v>
      </c>
      <c r="E98" s="21" t="s">
        <v>9</v>
      </c>
      <c r="F98" s="21" t="s">
        <v>9</v>
      </c>
      <c r="G98" s="21" t="s">
        <v>9</v>
      </c>
      <c r="H98" s="21">
        <v>0.44</v>
      </c>
      <c r="I98" s="21" t="s">
        <v>9</v>
      </c>
      <c r="J98" s="21" t="s">
        <v>9</v>
      </c>
      <c r="K98" s="21" t="s">
        <v>9</v>
      </c>
      <c r="L98" s="21" t="s">
        <v>9</v>
      </c>
      <c r="M98" s="21" t="s">
        <v>9</v>
      </c>
      <c r="N98" s="46">
        <v>0</v>
      </c>
      <c r="O98" s="23">
        <v>0</v>
      </c>
      <c r="P98" s="4"/>
    </row>
    <row r="99" spans="2:16" s="39" customFormat="1" x14ac:dyDescent="0.25">
      <c r="B99" s="17"/>
      <c r="C99" s="20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3"/>
      <c r="P99" s="4"/>
    </row>
    <row r="100" spans="2:16" s="39" customFormat="1" x14ac:dyDescent="0.25">
      <c r="B100" s="17" t="s">
        <v>42</v>
      </c>
      <c r="C100" s="20"/>
      <c r="D100" s="47">
        <f t="shared" ref="D100:K100" si="19">SUM(D101:D108)</f>
        <v>65.73</v>
      </c>
      <c r="E100" s="47">
        <f t="shared" si="19"/>
        <v>102.73</v>
      </c>
      <c r="F100" s="47">
        <f t="shared" si="19"/>
        <v>158.083</v>
      </c>
      <c r="G100" s="47">
        <f t="shared" si="19"/>
        <v>231.04999999999998</v>
      </c>
      <c r="H100" s="47">
        <f t="shared" si="19"/>
        <v>336.58599999999996</v>
      </c>
      <c r="I100" s="47">
        <f t="shared" si="19"/>
        <v>302.52799999999996</v>
      </c>
      <c r="J100" s="47">
        <f t="shared" si="19"/>
        <v>409.01799999999992</v>
      </c>
      <c r="K100" s="47">
        <f t="shared" si="19"/>
        <v>280.37</v>
      </c>
      <c r="L100" s="47">
        <f>SUM(L101:L108)</f>
        <v>286.74399999999997</v>
      </c>
      <c r="M100" s="47">
        <f>SUM(M101:M108)</f>
        <v>205.80800000000002</v>
      </c>
      <c r="N100" s="47">
        <f>SUM(N101:N108)</f>
        <v>329.04</v>
      </c>
      <c r="O100" s="48">
        <f>SUM(O101:O108)</f>
        <v>194.8</v>
      </c>
      <c r="P100" s="4"/>
    </row>
    <row r="101" spans="2:16" s="39" customFormat="1" x14ac:dyDescent="0.25">
      <c r="B101" s="17"/>
      <c r="C101" s="20" t="s">
        <v>8</v>
      </c>
      <c r="D101" s="21">
        <v>4.8499999999999996</v>
      </c>
      <c r="E101" s="21">
        <v>5.64</v>
      </c>
      <c r="F101" s="21">
        <v>2.8</v>
      </c>
      <c r="G101" s="21">
        <v>1.34</v>
      </c>
      <c r="H101" s="21">
        <v>7.6060000000000008</v>
      </c>
      <c r="I101" s="36">
        <v>2.6950000000000003</v>
      </c>
      <c r="J101" s="36">
        <v>1.6099999999999999</v>
      </c>
      <c r="K101" s="44">
        <v>0.48000000000000004</v>
      </c>
      <c r="L101" s="44">
        <v>2.6</v>
      </c>
      <c r="M101" s="44"/>
      <c r="N101" s="52">
        <v>0</v>
      </c>
      <c r="O101" s="38">
        <v>0</v>
      </c>
      <c r="P101" s="4"/>
    </row>
    <row r="102" spans="2:16" s="39" customFormat="1" x14ac:dyDescent="0.25">
      <c r="B102" s="17"/>
      <c r="C102" s="20" t="s">
        <v>10</v>
      </c>
      <c r="D102" s="21" t="s">
        <v>9</v>
      </c>
      <c r="E102" s="21">
        <v>0.04</v>
      </c>
      <c r="F102" s="21">
        <v>0.50600000000000001</v>
      </c>
      <c r="G102" s="21">
        <v>0.38</v>
      </c>
      <c r="H102" s="21">
        <v>0.25700000000000001</v>
      </c>
      <c r="I102" s="36">
        <v>0.16400000000000001</v>
      </c>
      <c r="J102" s="36">
        <v>0.67999999999999994</v>
      </c>
      <c r="K102" s="44">
        <v>0.35</v>
      </c>
      <c r="L102" s="44">
        <v>0.5</v>
      </c>
      <c r="M102" s="44">
        <v>0.13500000000000001</v>
      </c>
      <c r="N102" s="52">
        <v>0.1</v>
      </c>
      <c r="O102" s="38">
        <v>0</v>
      </c>
      <c r="P102" s="4"/>
    </row>
    <row r="103" spans="2:16" s="39" customFormat="1" x14ac:dyDescent="0.25">
      <c r="B103" s="17"/>
      <c r="C103" s="20" t="s">
        <v>11</v>
      </c>
      <c r="D103" s="21">
        <v>3.64</v>
      </c>
      <c r="E103" s="21" t="s">
        <v>9</v>
      </c>
      <c r="F103" s="21">
        <v>6.5000000000000002E-2</v>
      </c>
      <c r="G103" s="21">
        <v>7.0000000000000007E-2</v>
      </c>
      <c r="H103" s="21">
        <v>6.5000000000000002E-2</v>
      </c>
      <c r="I103" s="21" t="s">
        <v>9</v>
      </c>
      <c r="J103" s="21" t="s">
        <v>9</v>
      </c>
      <c r="K103" s="21" t="s">
        <v>9</v>
      </c>
      <c r="L103" s="21" t="s">
        <v>9</v>
      </c>
      <c r="M103" s="21"/>
      <c r="N103" s="22">
        <v>0</v>
      </c>
      <c r="O103" s="23">
        <v>0</v>
      </c>
      <c r="P103" s="4"/>
    </row>
    <row r="104" spans="2:16" s="39" customFormat="1" x14ac:dyDescent="0.25">
      <c r="B104" s="17"/>
      <c r="C104" s="20" t="s">
        <v>12</v>
      </c>
      <c r="D104" s="21">
        <v>23.8</v>
      </c>
      <c r="E104" s="21">
        <v>40.08</v>
      </c>
      <c r="F104" s="21">
        <v>66.085999999999999</v>
      </c>
      <c r="G104" s="21">
        <v>17.88</v>
      </c>
      <c r="H104" s="21">
        <v>21.508000000000003</v>
      </c>
      <c r="I104" s="36">
        <v>5.19</v>
      </c>
      <c r="J104" s="36">
        <v>9.1349999999999998</v>
      </c>
      <c r="K104" s="44">
        <v>24.089999999999996</v>
      </c>
      <c r="L104" s="44">
        <v>4.3740000000000006</v>
      </c>
      <c r="M104" s="44">
        <v>3.6999999999999997</v>
      </c>
      <c r="N104" s="52">
        <v>10.5</v>
      </c>
      <c r="O104" s="38">
        <v>0</v>
      </c>
      <c r="P104" s="4"/>
    </row>
    <row r="105" spans="2:16" s="39" customFormat="1" x14ac:dyDescent="0.25">
      <c r="B105" s="17"/>
      <c r="C105" s="20" t="s">
        <v>16</v>
      </c>
      <c r="D105" s="21">
        <v>0.57999999999999996</v>
      </c>
      <c r="E105" s="21">
        <v>0.6</v>
      </c>
      <c r="F105" s="21">
        <v>1.0609999999999999</v>
      </c>
      <c r="G105" s="21">
        <v>0.33</v>
      </c>
      <c r="H105" s="21">
        <v>0.22499999999999998</v>
      </c>
      <c r="I105" s="21" t="s">
        <v>9</v>
      </c>
      <c r="J105" s="21">
        <v>6.8949999999999996</v>
      </c>
      <c r="K105" s="51">
        <v>2.6739999999999999</v>
      </c>
      <c r="L105" s="44">
        <v>0.06</v>
      </c>
      <c r="M105" s="44">
        <v>1.63</v>
      </c>
      <c r="N105" s="52">
        <v>0</v>
      </c>
      <c r="O105" s="38">
        <v>0</v>
      </c>
      <c r="P105" s="4"/>
    </row>
    <row r="106" spans="2:16" s="39" customFormat="1" x14ac:dyDescent="0.25">
      <c r="B106" s="17"/>
      <c r="C106" s="20" t="s">
        <v>27</v>
      </c>
      <c r="D106" s="21">
        <v>25.02</v>
      </c>
      <c r="E106" s="21">
        <v>53.22</v>
      </c>
      <c r="F106" s="21">
        <v>78.209999999999994</v>
      </c>
      <c r="G106" s="21">
        <v>201.89</v>
      </c>
      <c r="H106" s="21">
        <v>297.98999999999995</v>
      </c>
      <c r="I106" s="36">
        <v>288.23399999999998</v>
      </c>
      <c r="J106" s="36">
        <v>371.29799999999994</v>
      </c>
      <c r="K106" s="44">
        <v>251.77599999999998</v>
      </c>
      <c r="L106" s="44">
        <v>279.20999999999998</v>
      </c>
      <c r="M106" s="44">
        <v>200.04300000000001</v>
      </c>
      <c r="N106" s="52">
        <v>318.33999999999997</v>
      </c>
      <c r="O106" s="38">
        <v>194.8</v>
      </c>
      <c r="P106" s="4"/>
    </row>
    <row r="107" spans="2:16" s="39" customFormat="1" x14ac:dyDescent="0.25">
      <c r="B107" s="17"/>
      <c r="C107" s="20" t="s">
        <v>38</v>
      </c>
      <c r="D107" s="21">
        <v>5.65</v>
      </c>
      <c r="E107" s="21">
        <v>3.15</v>
      </c>
      <c r="F107" s="21">
        <v>9.2550000000000008</v>
      </c>
      <c r="G107" s="21">
        <v>8.73</v>
      </c>
      <c r="H107" s="21">
        <v>8.4820000000000011</v>
      </c>
      <c r="I107" s="36">
        <v>6.0649999999999995</v>
      </c>
      <c r="J107" s="36">
        <v>19.080000000000002</v>
      </c>
      <c r="K107" s="58">
        <v>1</v>
      </c>
      <c r="L107" s="58" t="s">
        <v>9</v>
      </c>
      <c r="M107" s="58" t="s">
        <v>9</v>
      </c>
      <c r="N107" s="40">
        <v>0</v>
      </c>
      <c r="O107" s="41">
        <v>0</v>
      </c>
      <c r="P107" s="4"/>
    </row>
    <row r="108" spans="2:16" s="39" customFormat="1" x14ac:dyDescent="0.25">
      <c r="B108" s="17"/>
      <c r="C108" s="20" t="s">
        <v>14</v>
      </c>
      <c r="D108" s="21">
        <v>2.19</v>
      </c>
      <c r="E108" s="21" t="s">
        <v>9</v>
      </c>
      <c r="F108" s="21">
        <v>0.1</v>
      </c>
      <c r="G108" s="21">
        <v>0.43</v>
      </c>
      <c r="H108" s="21">
        <v>0.45299999999999996</v>
      </c>
      <c r="I108" s="36">
        <v>0.18</v>
      </c>
      <c r="J108" s="36">
        <v>0.32</v>
      </c>
      <c r="K108" s="37" t="s">
        <v>9</v>
      </c>
      <c r="L108" s="37" t="s">
        <v>9</v>
      </c>
      <c r="M108" s="37">
        <v>0.30000000000000004</v>
      </c>
      <c r="N108" s="40">
        <v>0.1</v>
      </c>
      <c r="O108" s="41">
        <v>0</v>
      </c>
      <c r="P108" s="4"/>
    </row>
    <row r="109" spans="2:16" s="39" customFormat="1" x14ac:dyDescent="0.25">
      <c r="B109" s="17"/>
      <c r="C109" s="20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3"/>
      <c r="P109" s="4"/>
    </row>
    <row r="110" spans="2:16" s="39" customFormat="1" x14ac:dyDescent="0.25">
      <c r="B110" s="17" t="s">
        <v>43</v>
      </c>
      <c r="C110" s="20"/>
      <c r="D110" s="47">
        <f t="shared" ref="D110:L110" si="20">SUM(D111:D112)</f>
        <v>24.58</v>
      </c>
      <c r="E110" s="47">
        <f t="shared" si="20"/>
        <v>4.66</v>
      </c>
      <c r="F110" s="47">
        <f t="shared" si="20"/>
        <v>1.105</v>
      </c>
      <c r="G110" s="47">
        <f t="shared" si="20"/>
        <v>6.23</v>
      </c>
      <c r="H110" s="47">
        <f t="shared" si="20"/>
        <v>10.66</v>
      </c>
      <c r="I110" s="47">
        <f t="shared" si="20"/>
        <v>8.44</v>
      </c>
      <c r="J110" s="47">
        <f t="shared" si="20"/>
        <v>8.44</v>
      </c>
      <c r="K110" s="47">
        <f t="shared" si="20"/>
        <v>0</v>
      </c>
      <c r="L110" s="47">
        <f t="shared" si="20"/>
        <v>0</v>
      </c>
      <c r="M110" s="47">
        <f>SUM(M111:M112)</f>
        <v>0</v>
      </c>
      <c r="N110" s="47">
        <f>SUM(N111:N112)</f>
        <v>0</v>
      </c>
      <c r="O110" s="59">
        <f>SUM(O111:O112)</f>
        <v>0</v>
      </c>
      <c r="P110" s="4"/>
    </row>
    <row r="111" spans="2:16" s="39" customFormat="1" x14ac:dyDescent="0.25">
      <c r="B111" s="17"/>
      <c r="C111" s="20" t="s">
        <v>20</v>
      </c>
      <c r="D111" s="21" t="s">
        <v>9</v>
      </c>
      <c r="E111" s="21" t="s">
        <v>9</v>
      </c>
      <c r="F111" s="21" t="s">
        <v>9</v>
      </c>
      <c r="G111" s="21" t="s">
        <v>9</v>
      </c>
      <c r="H111" s="21" t="s">
        <v>9</v>
      </c>
      <c r="I111" s="21" t="s">
        <v>9</v>
      </c>
      <c r="J111" s="21" t="s">
        <v>9</v>
      </c>
      <c r="K111" s="21" t="s">
        <v>9</v>
      </c>
      <c r="L111" s="21" t="s">
        <v>9</v>
      </c>
      <c r="M111" s="21" t="s">
        <v>9</v>
      </c>
      <c r="N111" s="21" t="s">
        <v>9</v>
      </c>
      <c r="O111" s="23">
        <v>0</v>
      </c>
      <c r="P111" s="4"/>
    </row>
    <row r="112" spans="2:16" s="39" customFormat="1" x14ac:dyDescent="0.25">
      <c r="B112" s="17"/>
      <c r="C112" s="20" t="s">
        <v>15</v>
      </c>
      <c r="D112" s="21">
        <v>24.58</v>
      </c>
      <c r="E112" s="21">
        <v>4.66</v>
      </c>
      <c r="F112" s="21">
        <v>1.105</v>
      </c>
      <c r="G112" s="21">
        <v>6.23</v>
      </c>
      <c r="H112" s="54">
        <v>10.66</v>
      </c>
      <c r="I112" s="36">
        <v>8.44</v>
      </c>
      <c r="J112" s="36">
        <v>8.44</v>
      </c>
      <c r="K112" s="37" t="s">
        <v>9</v>
      </c>
      <c r="L112" s="37" t="s">
        <v>9</v>
      </c>
      <c r="M112" s="37" t="s">
        <v>9</v>
      </c>
      <c r="N112" s="37" t="s">
        <v>9</v>
      </c>
      <c r="O112" s="41">
        <v>0</v>
      </c>
      <c r="P112" s="4"/>
    </row>
    <row r="113" spans="2:17" s="39" customFormat="1" x14ac:dyDescent="0.25">
      <c r="B113" s="17"/>
      <c r="C113" s="20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3"/>
      <c r="P113" s="4"/>
    </row>
    <row r="114" spans="2:17" s="39" customFormat="1" x14ac:dyDescent="0.25">
      <c r="B114" s="17" t="s">
        <v>44</v>
      </c>
      <c r="C114" s="20"/>
      <c r="D114" s="47">
        <f t="shared" ref="D114:L114" si="21">SUM(D115)</f>
        <v>243.51</v>
      </c>
      <c r="E114" s="47">
        <f t="shared" si="21"/>
        <v>171.06</v>
      </c>
      <c r="F114" s="47">
        <f t="shared" si="21"/>
        <v>121.72699999999999</v>
      </c>
      <c r="G114" s="47">
        <f t="shared" si="21"/>
        <v>90.28</v>
      </c>
      <c r="H114" s="47">
        <f t="shared" si="21"/>
        <v>88.25</v>
      </c>
      <c r="I114" s="47">
        <f t="shared" si="21"/>
        <v>89.265999999999977</v>
      </c>
      <c r="J114" s="47">
        <f t="shared" si="21"/>
        <v>127.75500000000004</v>
      </c>
      <c r="K114" s="47">
        <f t="shared" si="21"/>
        <v>234.10599999999985</v>
      </c>
      <c r="L114" s="47">
        <f t="shared" si="21"/>
        <v>332.08799999999985</v>
      </c>
      <c r="M114" s="47">
        <f>SUM(M115:M116)</f>
        <v>2809.2041000000004</v>
      </c>
      <c r="N114" s="47">
        <f>SUM(N115:N116)</f>
        <v>7213.3364520000014</v>
      </c>
      <c r="O114" s="48">
        <f>SUM(O115:O116)</f>
        <v>7727.6188542</v>
      </c>
      <c r="P114" s="4"/>
    </row>
    <row r="115" spans="2:17" s="39" customFormat="1" x14ac:dyDescent="0.25">
      <c r="B115" s="17"/>
      <c r="C115" s="20" t="s">
        <v>15</v>
      </c>
      <c r="D115" s="21">
        <v>243.51</v>
      </c>
      <c r="E115" s="21">
        <v>171.06</v>
      </c>
      <c r="F115" s="21">
        <v>121.72699999999999</v>
      </c>
      <c r="G115" s="21">
        <v>90.28</v>
      </c>
      <c r="H115" s="21">
        <v>88.25</v>
      </c>
      <c r="I115" s="36">
        <v>89.265999999999977</v>
      </c>
      <c r="J115" s="36">
        <v>127.75500000000004</v>
      </c>
      <c r="K115" s="44">
        <v>234.10599999999985</v>
      </c>
      <c r="L115" s="36">
        <v>332.08799999999985</v>
      </c>
      <c r="M115" s="36">
        <v>2799.5951000000005</v>
      </c>
      <c r="N115" s="36">
        <v>7213.3364520000014</v>
      </c>
      <c r="O115" s="38">
        <v>7727.6188542</v>
      </c>
      <c r="P115" s="4"/>
    </row>
    <row r="116" spans="2:17" s="39" customFormat="1" x14ac:dyDescent="0.25">
      <c r="B116" s="17"/>
      <c r="C116" s="20" t="s">
        <v>16</v>
      </c>
      <c r="D116" s="21" t="s">
        <v>9</v>
      </c>
      <c r="E116" s="21" t="s">
        <v>9</v>
      </c>
      <c r="F116" s="21" t="s">
        <v>9</v>
      </c>
      <c r="G116" s="21" t="s">
        <v>9</v>
      </c>
      <c r="H116" s="21" t="s">
        <v>9</v>
      </c>
      <c r="I116" s="37" t="s">
        <v>9</v>
      </c>
      <c r="J116" s="37" t="s">
        <v>9</v>
      </c>
      <c r="K116" s="58" t="s">
        <v>9</v>
      </c>
      <c r="L116" s="37" t="s">
        <v>9</v>
      </c>
      <c r="M116" s="37">
        <v>9.6089999999999982</v>
      </c>
      <c r="N116" s="60">
        <v>0</v>
      </c>
      <c r="O116" s="41">
        <v>0</v>
      </c>
      <c r="P116" s="4"/>
    </row>
    <row r="117" spans="2:17" s="39" customFormat="1" x14ac:dyDescent="0.25">
      <c r="B117" s="17"/>
      <c r="C117" s="20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3"/>
      <c r="P117" s="4"/>
    </row>
    <row r="118" spans="2:17" s="39" customFormat="1" x14ac:dyDescent="0.25">
      <c r="B118" s="17" t="s">
        <v>45</v>
      </c>
      <c r="C118" s="20"/>
      <c r="D118" s="42">
        <f>SUM(D119:D121)</f>
        <v>6318.84</v>
      </c>
      <c r="E118" s="42">
        <f t="shared" ref="E118:F118" si="22">SUM(E119:E121)</f>
        <v>46778.98</v>
      </c>
      <c r="F118" s="42">
        <f t="shared" si="22"/>
        <v>45874.300535384624</v>
      </c>
      <c r="G118" s="42">
        <f t="shared" ref="G118:O118" si="23">SUM(G119:G122)</f>
        <v>18177.97</v>
      </c>
      <c r="H118" s="42">
        <f t="shared" si="23"/>
        <v>60951.403890390313</v>
      </c>
      <c r="I118" s="42">
        <f t="shared" si="23"/>
        <v>48764.842360000017</v>
      </c>
      <c r="J118" s="42">
        <f t="shared" si="23"/>
        <v>18239.663849999997</v>
      </c>
      <c r="K118" s="42">
        <f t="shared" si="23"/>
        <v>9893.4155199999968</v>
      </c>
      <c r="L118" s="42">
        <f t="shared" si="23"/>
        <v>5047.8146362962998</v>
      </c>
      <c r="M118" s="42">
        <f t="shared" si="23"/>
        <v>22383.498801570026</v>
      </c>
      <c r="N118" s="42">
        <f t="shared" si="23"/>
        <v>47908.609812307404</v>
      </c>
      <c r="O118" s="43">
        <f t="shared" si="23"/>
        <v>42853.83130416221</v>
      </c>
      <c r="P118" s="4"/>
    </row>
    <row r="119" spans="2:17" s="39" customFormat="1" x14ac:dyDescent="0.25">
      <c r="B119" s="17"/>
      <c r="C119" s="20" t="s">
        <v>18</v>
      </c>
      <c r="D119" s="21">
        <v>3967.24</v>
      </c>
      <c r="E119" s="21">
        <v>44581.08</v>
      </c>
      <c r="F119" s="21">
        <v>41038.820920000006</v>
      </c>
      <c r="G119" s="21">
        <v>15940.03</v>
      </c>
      <c r="H119" s="21">
        <v>56205.718880390312</v>
      </c>
      <c r="I119" s="36">
        <v>42807.383360000022</v>
      </c>
      <c r="J119" s="36">
        <v>11891.594849999998</v>
      </c>
      <c r="K119" s="36">
        <v>7205.7605199999971</v>
      </c>
      <c r="L119" s="44">
        <v>838.88913629629997</v>
      </c>
      <c r="M119" s="44">
        <v>18225.578063108489</v>
      </c>
      <c r="N119" s="44">
        <v>41860.864832189603</v>
      </c>
      <c r="O119" s="38">
        <v>38016.114111199997</v>
      </c>
      <c r="P119" s="4"/>
    </row>
    <row r="120" spans="2:17" s="39" customFormat="1" x14ac:dyDescent="0.25">
      <c r="B120" s="17"/>
      <c r="C120" s="20" t="s">
        <v>46</v>
      </c>
      <c r="D120" s="21">
        <v>1277.0999999999999</v>
      </c>
      <c r="E120" s="21">
        <v>870.25</v>
      </c>
      <c r="F120" s="21">
        <v>3215.5556153846155</v>
      </c>
      <c r="G120" s="21">
        <v>231.41</v>
      </c>
      <c r="H120" s="21">
        <v>2310.9290099999998</v>
      </c>
      <c r="I120" s="36">
        <v>3648.3799999999997</v>
      </c>
      <c r="J120" s="36">
        <v>4174.7460000000001</v>
      </c>
      <c r="K120" s="44">
        <v>1359.4659999999999</v>
      </c>
      <c r="L120" s="44">
        <v>3026.9394999999995</v>
      </c>
      <c r="M120" s="44">
        <v>3574.697808461538</v>
      </c>
      <c r="N120" s="44">
        <v>4125.9350301177965</v>
      </c>
      <c r="O120" s="38">
        <v>3840.2980729622145</v>
      </c>
      <c r="P120" s="4"/>
    </row>
    <row r="121" spans="2:17" s="39" customFormat="1" x14ac:dyDescent="0.25">
      <c r="B121" s="17"/>
      <c r="C121" s="20" t="s">
        <v>14</v>
      </c>
      <c r="D121" s="21">
        <v>1074.5</v>
      </c>
      <c r="E121" s="21">
        <v>1327.65</v>
      </c>
      <c r="F121" s="21">
        <v>1619.9240000000002</v>
      </c>
      <c r="G121" s="21">
        <v>2006.53</v>
      </c>
      <c r="H121" s="21">
        <v>2434.7559999999999</v>
      </c>
      <c r="I121" s="36">
        <v>2309.0789999999997</v>
      </c>
      <c r="J121" s="36">
        <v>2173.3229999999999</v>
      </c>
      <c r="K121" s="44">
        <v>1328.1890000000001</v>
      </c>
      <c r="L121" s="44">
        <v>1181.9859999999999</v>
      </c>
      <c r="M121" s="44">
        <v>583.22292999999991</v>
      </c>
      <c r="N121" s="44">
        <v>1921.8099500000003</v>
      </c>
      <c r="O121" s="38">
        <v>997.41912000000002</v>
      </c>
      <c r="P121" s="4"/>
    </row>
    <row r="122" spans="2:17" s="39" customFormat="1" x14ac:dyDescent="0.25">
      <c r="B122" s="17"/>
      <c r="C122" s="20" t="s">
        <v>15</v>
      </c>
      <c r="D122" s="21"/>
      <c r="E122" s="21"/>
      <c r="F122" s="21"/>
      <c r="G122" s="21" t="s">
        <v>9</v>
      </c>
      <c r="H122" s="21" t="s">
        <v>9</v>
      </c>
      <c r="I122" s="21" t="s">
        <v>9</v>
      </c>
      <c r="J122" s="21" t="s">
        <v>9</v>
      </c>
      <c r="K122" s="21" t="s">
        <v>9</v>
      </c>
      <c r="L122" s="21" t="s">
        <v>9</v>
      </c>
      <c r="M122" s="21" t="s">
        <v>9</v>
      </c>
      <c r="N122" s="21" t="s">
        <v>9</v>
      </c>
      <c r="O122" s="23">
        <v>0</v>
      </c>
      <c r="P122" s="4"/>
      <c r="Q122" s="61"/>
    </row>
    <row r="123" spans="2:17" s="39" customFormat="1" x14ac:dyDescent="0.25">
      <c r="B123" s="17"/>
      <c r="C123" s="20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3"/>
      <c r="P123" s="4"/>
    </row>
    <row r="124" spans="2:17" s="39" customFormat="1" x14ac:dyDescent="0.25">
      <c r="B124" s="17" t="s">
        <v>47</v>
      </c>
      <c r="C124" s="20"/>
      <c r="D124" s="47">
        <f t="shared" ref="D124:O124" si="24">SUM(D125)</f>
        <v>9437.84</v>
      </c>
      <c r="E124" s="47">
        <f t="shared" si="24"/>
        <v>9682.82</v>
      </c>
      <c r="F124" s="47">
        <f t="shared" si="24"/>
        <v>15549.635075970897</v>
      </c>
      <c r="G124" s="47">
        <f t="shared" si="24"/>
        <v>18471.02</v>
      </c>
      <c r="H124" s="47">
        <f t="shared" si="24"/>
        <v>29090.655000000006</v>
      </c>
      <c r="I124" s="47">
        <f t="shared" si="24"/>
        <v>28236.116970000006</v>
      </c>
      <c r="J124" s="47">
        <f t="shared" si="24"/>
        <v>34114.000009999989</v>
      </c>
      <c r="K124" s="47">
        <f t="shared" si="24"/>
        <v>43290.024400000002</v>
      </c>
      <c r="L124" s="47">
        <f t="shared" si="24"/>
        <v>45232.726809760017</v>
      </c>
      <c r="M124" s="47">
        <f t="shared" si="24"/>
        <v>50914.452920000003</v>
      </c>
      <c r="N124" s="47">
        <f t="shared" si="24"/>
        <v>32549.214738199986</v>
      </c>
      <c r="O124" s="48">
        <f t="shared" si="24"/>
        <v>33964.491652950004</v>
      </c>
      <c r="P124" s="4"/>
    </row>
    <row r="125" spans="2:17" s="39" customFormat="1" x14ac:dyDescent="0.25">
      <c r="B125" s="17"/>
      <c r="C125" s="20" t="s">
        <v>15</v>
      </c>
      <c r="D125" s="21">
        <v>9437.84</v>
      </c>
      <c r="E125" s="21">
        <v>9682.82</v>
      </c>
      <c r="F125" s="21">
        <v>15549.635075970897</v>
      </c>
      <c r="G125" s="21">
        <v>18471.02</v>
      </c>
      <c r="H125" s="21">
        <v>29090.655000000006</v>
      </c>
      <c r="I125" s="36">
        <v>28236.116970000006</v>
      </c>
      <c r="J125" s="36">
        <v>34114.000009999989</v>
      </c>
      <c r="K125" s="44">
        <v>43290.024400000002</v>
      </c>
      <c r="L125" s="44">
        <v>45232.726809760017</v>
      </c>
      <c r="M125" s="44">
        <v>50914.452920000003</v>
      </c>
      <c r="N125" s="44">
        <v>32549.214738199986</v>
      </c>
      <c r="O125" s="38">
        <v>33964.491652950004</v>
      </c>
      <c r="P125" s="4"/>
    </row>
    <row r="126" spans="2:17" s="39" customFormat="1" x14ac:dyDescent="0.25">
      <c r="B126" s="17"/>
      <c r="C126" s="20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3"/>
      <c r="P126" s="4"/>
    </row>
    <row r="127" spans="2:17" s="39" customFormat="1" x14ac:dyDescent="0.25">
      <c r="B127" s="17" t="s">
        <v>48</v>
      </c>
      <c r="C127" s="20"/>
      <c r="D127" s="47">
        <f>SUM(D128:D133)</f>
        <v>231.95999999999998</v>
      </c>
      <c r="E127" s="47">
        <f t="shared" ref="E127:O127" si="25">SUM(E128:E133)</f>
        <v>810.85</v>
      </c>
      <c r="F127" s="47">
        <f t="shared" si="25"/>
        <v>961.47499999999991</v>
      </c>
      <c r="G127" s="47">
        <f>SUM(G128:G133)</f>
        <v>1414.67</v>
      </c>
      <c r="H127" s="47">
        <f t="shared" si="25"/>
        <v>1576.3009999999997</v>
      </c>
      <c r="I127" s="47">
        <f t="shared" si="25"/>
        <v>2471.3900000000003</v>
      </c>
      <c r="J127" s="47">
        <f t="shared" si="25"/>
        <v>1315.9010000000001</v>
      </c>
      <c r="K127" s="47">
        <f t="shared" si="25"/>
        <v>1924.1939999999995</v>
      </c>
      <c r="L127" s="47">
        <f t="shared" si="25"/>
        <v>2388.0969999999998</v>
      </c>
      <c r="M127" s="47">
        <f t="shared" si="25"/>
        <v>2759.88</v>
      </c>
      <c r="N127" s="47">
        <f t="shared" si="25"/>
        <v>2396.8736699999999</v>
      </c>
      <c r="O127" s="48">
        <f t="shared" si="25"/>
        <v>2415.0360000000001</v>
      </c>
      <c r="P127" s="4"/>
    </row>
    <row r="128" spans="2:17" s="39" customFormat="1" x14ac:dyDescent="0.25">
      <c r="B128" s="17"/>
      <c r="C128" s="20" t="s">
        <v>30</v>
      </c>
      <c r="D128" s="21">
        <v>11.42</v>
      </c>
      <c r="E128" s="21">
        <v>14.93</v>
      </c>
      <c r="F128" s="21">
        <v>12.707000000000001</v>
      </c>
      <c r="G128" s="21">
        <v>11.37</v>
      </c>
      <c r="H128" s="21">
        <v>20.149999999999999</v>
      </c>
      <c r="I128" s="36">
        <v>77.61</v>
      </c>
      <c r="J128" s="36">
        <v>20.68</v>
      </c>
      <c r="K128" s="44">
        <v>31.209</v>
      </c>
      <c r="L128" s="44">
        <v>26.260000000000005</v>
      </c>
      <c r="M128" s="44">
        <v>28.65</v>
      </c>
      <c r="N128" s="44">
        <v>24.684120000000004</v>
      </c>
      <c r="O128" s="38">
        <v>26.5</v>
      </c>
      <c r="P128" s="4"/>
    </row>
    <row r="129" spans="2:18" s="39" customFormat="1" x14ac:dyDescent="0.25">
      <c r="B129" s="17"/>
      <c r="C129" s="20" t="s">
        <v>11</v>
      </c>
      <c r="D129" s="21">
        <v>10.63</v>
      </c>
      <c r="E129" s="21">
        <v>18.09</v>
      </c>
      <c r="F129" s="21">
        <v>7.6899999999999995</v>
      </c>
      <c r="G129" s="21">
        <v>16.82</v>
      </c>
      <c r="H129" s="21">
        <v>6.05</v>
      </c>
      <c r="I129" s="36">
        <v>1.94</v>
      </c>
      <c r="J129" s="37" t="s">
        <v>9</v>
      </c>
      <c r="K129" s="58">
        <v>3.855</v>
      </c>
      <c r="L129" s="44">
        <v>2.4350000000000005</v>
      </c>
      <c r="M129" s="44">
        <v>0.2</v>
      </c>
      <c r="N129" s="56">
        <v>0</v>
      </c>
      <c r="O129" s="38">
        <v>0</v>
      </c>
      <c r="P129" s="4"/>
    </row>
    <row r="130" spans="2:18" s="39" customFormat="1" x14ac:dyDescent="0.25">
      <c r="B130" s="17"/>
      <c r="C130" s="20" t="s">
        <v>12</v>
      </c>
      <c r="D130" s="21">
        <v>63.25</v>
      </c>
      <c r="E130" s="21">
        <v>105.44</v>
      </c>
      <c r="F130" s="21">
        <v>183.10800000000009</v>
      </c>
      <c r="G130" s="21">
        <v>334.99</v>
      </c>
      <c r="H130" s="21">
        <v>314.39999999999998</v>
      </c>
      <c r="I130" s="36">
        <v>278.95000000000005</v>
      </c>
      <c r="J130" s="36">
        <v>190.48000000000002</v>
      </c>
      <c r="K130" s="44">
        <v>181.589</v>
      </c>
      <c r="L130" s="44">
        <v>272.78999999999996</v>
      </c>
      <c r="M130" s="44">
        <v>526.03</v>
      </c>
      <c r="N130" s="44">
        <v>489.73770000000002</v>
      </c>
      <c r="O130" s="38">
        <v>305.02600000000001</v>
      </c>
      <c r="P130" s="4"/>
    </row>
    <row r="131" spans="2:18" s="39" customFormat="1" x14ac:dyDescent="0.25">
      <c r="B131" s="17"/>
      <c r="C131" s="20" t="s">
        <v>16</v>
      </c>
      <c r="D131" s="21">
        <v>1</v>
      </c>
      <c r="E131" s="21">
        <v>5.8</v>
      </c>
      <c r="F131" s="21">
        <v>10</v>
      </c>
      <c r="G131" s="21">
        <v>7.14</v>
      </c>
      <c r="H131" s="21">
        <v>33.381999999999998</v>
      </c>
      <c r="I131" s="36">
        <v>31.645</v>
      </c>
      <c r="J131" s="36">
        <v>14.94</v>
      </c>
      <c r="K131" s="44">
        <v>33.334999999999582</v>
      </c>
      <c r="L131" s="44">
        <v>24.134999999999874</v>
      </c>
      <c r="M131" s="44">
        <v>10.649999999999636</v>
      </c>
      <c r="N131" s="44">
        <v>9.9</v>
      </c>
      <c r="O131" s="38">
        <v>16.899999999999999</v>
      </c>
      <c r="P131" s="4"/>
    </row>
    <row r="132" spans="2:18" s="39" customFormat="1" x14ac:dyDescent="0.25">
      <c r="B132" s="17"/>
      <c r="C132" s="20" t="s">
        <v>27</v>
      </c>
      <c r="D132" s="21">
        <v>2.66</v>
      </c>
      <c r="E132" s="21">
        <v>8.27</v>
      </c>
      <c r="F132" s="21">
        <v>6.84</v>
      </c>
      <c r="G132" s="21">
        <v>14.09</v>
      </c>
      <c r="H132" s="21">
        <v>17.673999999999999</v>
      </c>
      <c r="I132" s="36">
        <v>92.4</v>
      </c>
      <c r="J132" s="36">
        <v>221.15100000000001</v>
      </c>
      <c r="K132" s="44">
        <v>252.31299999999999</v>
      </c>
      <c r="L132" s="44">
        <v>307.85500000000002</v>
      </c>
      <c r="M132" s="44">
        <v>775.43</v>
      </c>
      <c r="N132" s="44">
        <v>735.6874499999999</v>
      </c>
      <c r="O132" s="38">
        <v>779.47</v>
      </c>
      <c r="P132" s="4"/>
    </row>
    <row r="133" spans="2:18" s="39" customFormat="1" x14ac:dyDescent="0.25">
      <c r="B133" s="17"/>
      <c r="C133" s="20" t="s">
        <v>14</v>
      </c>
      <c r="D133" s="21">
        <v>143</v>
      </c>
      <c r="E133" s="21">
        <v>658.32</v>
      </c>
      <c r="F133" s="21">
        <v>741.12999999999977</v>
      </c>
      <c r="G133" s="21">
        <v>1030.26</v>
      </c>
      <c r="H133" s="21">
        <v>1184.6449999999998</v>
      </c>
      <c r="I133" s="36">
        <v>1988.8450000000003</v>
      </c>
      <c r="J133" s="36">
        <v>868.65</v>
      </c>
      <c r="K133" s="44">
        <v>1421.8929999999998</v>
      </c>
      <c r="L133" s="44">
        <v>1754.6220000000001</v>
      </c>
      <c r="M133" s="44">
        <v>1418.9200000000003</v>
      </c>
      <c r="N133" s="44">
        <v>1136.8643999999999</v>
      </c>
      <c r="O133" s="38">
        <v>1287.1400000000001</v>
      </c>
      <c r="P133" s="4"/>
    </row>
    <row r="134" spans="2:18" s="39" customFormat="1" x14ac:dyDescent="0.25">
      <c r="B134" s="17"/>
      <c r="C134" s="20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3"/>
      <c r="P134" s="4"/>
    </row>
    <row r="135" spans="2:18" s="39" customFormat="1" x14ac:dyDescent="0.25">
      <c r="B135" s="17" t="s">
        <v>49</v>
      </c>
      <c r="C135" s="20"/>
      <c r="D135" s="47">
        <f t="shared" ref="D135:O135" si="26">SUM(D136:D138)</f>
        <v>33.43</v>
      </c>
      <c r="E135" s="47">
        <f t="shared" si="26"/>
        <v>36.68</v>
      </c>
      <c r="F135" s="47">
        <f>SUM(F136:F138)</f>
        <v>21.07788</v>
      </c>
      <c r="G135" s="47">
        <f>SUM(G136:G138)</f>
        <v>48.05</v>
      </c>
      <c r="H135" s="47">
        <f t="shared" si="26"/>
        <v>20.75</v>
      </c>
      <c r="I135" s="47">
        <f t="shared" si="26"/>
        <v>67.64</v>
      </c>
      <c r="J135" s="47">
        <f t="shared" si="26"/>
        <v>30.251999999999999</v>
      </c>
      <c r="K135" s="47">
        <f t="shared" si="26"/>
        <v>32.789200000000008</v>
      </c>
      <c r="L135" s="47">
        <f t="shared" si="26"/>
        <v>37.239000000000004</v>
      </c>
      <c r="M135" s="47">
        <f t="shared" si="26"/>
        <v>36.8065</v>
      </c>
      <c r="N135" s="47">
        <f t="shared" si="26"/>
        <v>84.203999999999994</v>
      </c>
      <c r="O135" s="48">
        <f t="shared" si="26"/>
        <v>24.146999999999998</v>
      </c>
      <c r="P135" s="4"/>
    </row>
    <row r="136" spans="2:18" s="39" customFormat="1" x14ac:dyDescent="0.25">
      <c r="B136" s="17"/>
      <c r="C136" s="20" t="s">
        <v>50</v>
      </c>
      <c r="D136" s="21">
        <v>8.2799999999999994</v>
      </c>
      <c r="E136" s="21">
        <v>0.3</v>
      </c>
      <c r="F136" s="21" t="s">
        <v>9</v>
      </c>
      <c r="G136" s="21" t="s">
        <v>9</v>
      </c>
      <c r="H136" s="21" t="s">
        <v>9</v>
      </c>
      <c r="I136" s="21" t="s">
        <v>9</v>
      </c>
      <c r="J136" s="21">
        <v>0.5</v>
      </c>
      <c r="K136" s="21" t="s">
        <v>9</v>
      </c>
      <c r="L136" s="21" t="s">
        <v>9</v>
      </c>
      <c r="M136" s="21" t="s">
        <v>9</v>
      </c>
      <c r="N136" s="46">
        <v>0</v>
      </c>
      <c r="O136" s="23">
        <v>0</v>
      </c>
      <c r="P136" s="4"/>
    </row>
    <row r="137" spans="2:18" s="39" customFormat="1" x14ac:dyDescent="0.25">
      <c r="B137" s="17"/>
      <c r="C137" s="20" t="s">
        <v>16</v>
      </c>
      <c r="D137" s="21" t="s">
        <v>9</v>
      </c>
      <c r="E137" s="21">
        <v>2.6</v>
      </c>
      <c r="F137" s="21" t="s">
        <v>9</v>
      </c>
      <c r="G137" s="21">
        <v>0.55000000000000004</v>
      </c>
      <c r="H137" s="21" t="s">
        <v>9</v>
      </c>
      <c r="I137" s="36">
        <v>2.4E-2</v>
      </c>
      <c r="J137" s="36">
        <v>8.6999999999999994E-2</v>
      </c>
      <c r="K137" s="44">
        <v>8.8200000000000001E-2</v>
      </c>
      <c r="L137" s="58" t="s">
        <v>9</v>
      </c>
      <c r="M137" s="58" t="s">
        <v>9</v>
      </c>
      <c r="N137" s="60">
        <v>0</v>
      </c>
      <c r="O137" s="41">
        <v>0</v>
      </c>
      <c r="P137" s="4"/>
    </row>
    <row r="138" spans="2:18" s="39" customFormat="1" x14ac:dyDescent="0.25">
      <c r="B138" s="17"/>
      <c r="C138" s="20" t="s">
        <v>15</v>
      </c>
      <c r="D138" s="21">
        <v>25.15</v>
      </c>
      <c r="E138" s="21">
        <v>33.78</v>
      </c>
      <c r="F138" s="21">
        <v>21.07788</v>
      </c>
      <c r="G138" s="21">
        <v>47.5</v>
      </c>
      <c r="H138" s="21">
        <v>20.75</v>
      </c>
      <c r="I138" s="36">
        <v>67.616</v>
      </c>
      <c r="J138" s="36">
        <v>29.664999999999999</v>
      </c>
      <c r="K138" s="44">
        <v>32.701000000000008</v>
      </c>
      <c r="L138" s="44">
        <v>37.239000000000004</v>
      </c>
      <c r="M138" s="44">
        <v>36.8065</v>
      </c>
      <c r="N138" s="44">
        <v>84.203999999999994</v>
      </c>
      <c r="O138" s="38">
        <v>24.146999999999998</v>
      </c>
      <c r="P138" s="4"/>
    </row>
    <row r="139" spans="2:18" s="39" customFormat="1" x14ac:dyDescent="0.25">
      <c r="B139" s="17"/>
      <c r="C139" s="20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3"/>
      <c r="P139" s="4"/>
    </row>
    <row r="140" spans="2:18" s="39" customFormat="1" x14ac:dyDescent="0.25">
      <c r="B140" s="17" t="s">
        <v>51</v>
      </c>
      <c r="C140" s="20"/>
      <c r="D140" s="42">
        <f t="shared" ref="D140:F140" si="27">SUM(D141)</f>
        <v>12147.75</v>
      </c>
      <c r="E140" s="42">
        <f t="shared" si="27"/>
        <v>12727.33</v>
      </c>
      <c r="F140" s="42">
        <f t="shared" si="27"/>
        <v>13163.855134635331</v>
      </c>
      <c r="G140" s="42">
        <f t="shared" ref="G140:O140" si="28">SUM(G141:G143)</f>
        <v>17868.09</v>
      </c>
      <c r="H140" s="42">
        <f t="shared" si="28"/>
        <v>15575.371979999998</v>
      </c>
      <c r="I140" s="42">
        <f t="shared" si="28"/>
        <v>17887.682424999985</v>
      </c>
      <c r="J140" s="42">
        <f t="shared" si="28"/>
        <v>18014.232059999998</v>
      </c>
      <c r="K140" s="42">
        <f t="shared" si="28"/>
        <v>19112.697500000009</v>
      </c>
      <c r="L140" s="42">
        <f t="shared" si="28"/>
        <v>24470.858799615409</v>
      </c>
      <c r="M140" s="42">
        <f t="shared" si="28"/>
        <v>35588.190191538459</v>
      </c>
      <c r="N140" s="42">
        <f t="shared" si="28"/>
        <v>46730.564728995108</v>
      </c>
      <c r="O140" s="43">
        <f t="shared" si="28"/>
        <v>32884.383182246791</v>
      </c>
      <c r="P140" s="4"/>
    </row>
    <row r="141" spans="2:18" s="39" customFormat="1" x14ac:dyDescent="0.25">
      <c r="B141" s="17"/>
      <c r="C141" s="20" t="s">
        <v>46</v>
      </c>
      <c r="D141" s="21">
        <v>12147.75</v>
      </c>
      <c r="E141" s="21">
        <v>12727.33</v>
      </c>
      <c r="F141" s="21">
        <v>13163.855134635331</v>
      </c>
      <c r="G141" s="21">
        <v>17569.38</v>
      </c>
      <c r="H141" s="21">
        <v>15572.043279999998</v>
      </c>
      <c r="I141" s="36">
        <v>17835.310024999984</v>
      </c>
      <c r="J141" s="36">
        <v>18008.578759999997</v>
      </c>
      <c r="K141" s="44">
        <v>19081.083230000007</v>
      </c>
      <c r="L141" s="44">
        <v>24464.72540961541</v>
      </c>
      <c r="M141" s="44">
        <v>35578.30219153846</v>
      </c>
      <c r="N141" s="44">
        <v>46693.686978995109</v>
      </c>
      <c r="O141" s="38">
        <v>32884.224782246791</v>
      </c>
      <c r="P141" s="4"/>
      <c r="Q141" s="62"/>
      <c r="R141" s="62"/>
    </row>
    <row r="142" spans="2:18" s="39" customFormat="1" x14ac:dyDescent="0.25">
      <c r="B142" s="17"/>
      <c r="C142" s="20" t="s">
        <v>14</v>
      </c>
      <c r="D142" s="21" t="s">
        <v>9</v>
      </c>
      <c r="E142" s="21" t="s">
        <v>9</v>
      </c>
      <c r="F142" s="21" t="s">
        <v>9</v>
      </c>
      <c r="G142" s="21">
        <v>1.1200000000000001</v>
      </c>
      <c r="H142" s="21">
        <v>3.3287000000000004</v>
      </c>
      <c r="I142" s="36">
        <v>52.344999999999992</v>
      </c>
      <c r="J142" s="37" t="s">
        <v>9</v>
      </c>
      <c r="K142" s="58">
        <v>23.40232</v>
      </c>
      <c r="L142" s="58">
        <v>4.1683899999999996</v>
      </c>
      <c r="M142" s="58">
        <v>6.4429999999999996</v>
      </c>
      <c r="N142" s="58">
        <v>1.5209300000000001</v>
      </c>
      <c r="O142" s="41">
        <v>0</v>
      </c>
      <c r="P142" s="4"/>
    </row>
    <row r="143" spans="2:18" s="39" customFormat="1" x14ac:dyDescent="0.25">
      <c r="B143" s="17"/>
      <c r="C143" s="20" t="s">
        <v>16</v>
      </c>
      <c r="D143" s="21"/>
      <c r="E143" s="21"/>
      <c r="F143" s="21"/>
      <c r="G143" s="21">
        <v>297.58999999999997</v>
      </c>
      <c r="H143" s="21" t="s">
        <v>9</v>
      </c>
      <c r="I143" s="36">
        <v>2.7399999999999997E-2</v>
      </c>
      <c r="J143" s="36">
        <v>5.6532999999999998</v>
      </c>
      <c r="K143" s="44">
        <v>8.2119499999999999</v>
      </c>
      <c r="L143" s="44">
        <v>1.9649999999999999</v>
      </c>
      <c r="M143" s="44">
        <v>3.4449999999999998</v>
      </c>
      <c r="N143" s="44">
        <v>35.356819999999999</v>
      </c>
      <c r="O143" s="38">
        <v>0.15840000000000001</v>
      </c>
      <c r="P143" s="4"/>
    </row>
    <row r="144" spans="2:18" s="39" customFormat="1" x14ac:dyDescent="0.25">
      <c r="B144" s="17"/>
      <c r="C144" s="20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3"/>
      <c r="P144" s="4"/>
    </row>
    <row r="145" spans="2:16" s="39" customFormat="1" x14ac:dyDescent="0.25">
      <c r="B145" s="17" t="s">
        <v>52</v>
      </c>
      <c r="C145" s="20"/>
      <c r="D145" s="47">
        <f t="shared" ref="D145:I145" si="29">SUM(D146:D150)</f>
        <v>117.72</v>
      </c>
      <c r="E145" s="47">
        <f t="shared" si="29"/>
        <v>92.3</v>
      </c>
      <c r="F145" s="47">
        <f t="shared" si="29"/>
        <v>72.741700000000009</v>
      </c>
      <c r="G145" s="47">
        <f t="shared" si="29"/>
        <v>169.89000000000001</v>
      </c>
      <c r="H145" s="47">
        <f t="shared" si="29"/>
        <v>140.74709999999999</v>
      </c>
      <c r="I145" s="47">
        <f t="shared" si="29"/>
        <v>106.44970000000001</v>
      </c>
      <c r="J145" s="47">
        <f t="shared" ref="J145:O145" si="30">SUM(J146:J151)</f>
        <v>85.538999999999973</v>
      </c>
      <c r="K145" s="47">
        <f t="shared" si="30"/>
        <v>215.9333</v>
      </c>
      <c r="L145" s="47">
        <f t="shared" si="30"/>
        <v>295.07899999999995</v>
      </c>
      <c r="M145" s="47">
        <f t="shared" si="30"/>
        <v>213.40135420000004</v>
      </c>
      <c r="N145" s="47">
        <f t="shared" si="30"/>
        <v>143.45239999999995</v>
      </c>
      <c r="O145" s="48">
        <f t="shared" si="30"/>
        <v>111.80240000000001</v>
      </c>
      <c r="P145" s="4"/>
    </row>
    <row r="146" spans="2:16" s="39" customFormat="1" x14ac:dyDescent="0.25">
      <c r="B146" s="17"/>
      <c r="C146" s="20" t="s">
        <v>8</v>
      </c>
      <c r="D146" s="21">
        <v>6.96</v>
      </c>
      <c r="E146" s="21">
        <v>74.19</v>
      </c>
      <c r="F146" s="21">
        <v>2.0099999999999998</v>
      </c>
      <c r="G146" s="21">
        <v>0.2</v>
      </c>
      <c r="H146" s="21" t="s">
        <v>9</v>
      </c>
      <c r="I146" s="36">
        <v>1.03</v>
      </c>
      <c r="J146" s="36">
        <v>1.72</v>
      </c>
      <c r="K146" s="37" t="s">
        <v>9</v>
      </c>
      <c r="L146" s="37">
        <v>14.329999999999998</v>
      </c>
      <c r="M146" s="37" t="s">
        <v>9</v>
      </c>
      <c r="N146" s="40">
        <v>0</v>
      </c>
      <c r="O146" s="41">
        <v>0</v>
      </c>
      <c r="P146" s="4"/>
    </row>
    <row r="147" spans="2:16" s="39" customFormat="1" x14ac:dyDescent="0.25">
      <c r="B147" s="17"/>
      <c r="C147" s="20" t="s">
        <v>12</v>
      </c>
      <c r="D147" s="21">
        <v>64.08</v>
      </c>
      <c r="E147" s="21" t="s">
        <v>9</v>
      </c>
      <c r="F147" s="21">
        <v>36.438700000000004</v>
      </c>
      <c r="G147" s="21">
        <v>46.57</v>
      </c>
      <c r="H147" s="21">
        <v>50.285500000000006</v>
      </c>
      <c r="I147" s="36">
        <v>56.059699999999999</v>
      </c>
      <c r="J147" s="36">
        <v>27.908999999999999</v>
      </c>
      <c r="K147" s="58">
        <v>53.015999999999998</v>
      </c>
      <c r="L147" s="58">
        <v>102.96</v>
      </c>
      <c r="M147" s="58">
        <v>13.7</v>
      </c>
      <c r="N147" s="58">
        <v>7.1</v>
      </c>
      <c r="O147" s="41">
        <v>5.2</v>
      </c>
      <c r="P147" s="4"/>
    </row>
    <row r="148" spans="2:16" s="39" customFormat="1" x14ac:dyDescent="0.25">
      <c r="B148" s="17"/>
      <c r="C148" s="20" t="s">
        <v>27</v>
      </c>
      <c r="D148" s="21">
        <v>43.92</v>
      </c>
      <c r="E148" s="21">
        <v>18.11</v>
      </c>
      <c r="F148" s="21">
        <v>34.292999999999999</v>
      </c>
      <c r="G148" s="21">
        <v>81.12</v>
      </c>
      <c r="H148" s="21">
        <v>84.674999999999997</v>
      </c>
      <c r="I148" s="36">
        <v>42.780000000000008</v>
      </c>
      <c r="J148" s="36">
        <v>55.009999999999991</v>
      </c>
      <c r="K148" s="58">
        <v>112.35199999999999</v>
      </c>
      <c r="L148" s="58">
        <v>123.67999999999999</v>
      </c>
      <c r="M148" s="58">
        <v>91.220644200000038</v>
      </c>
      <c r="N148" s="58">
        <v>73.05</v>
      </c>
      <c r="O148" s="41">
        <v>55.3</v>
      </c>
      <c r="P148" s="4"/>
    </row>
    <row r="149" spans="2:16" s="39" customFormat="1" x14ac:dyDescent="0.25">
      <c r="B149" s="63"/>
      <c r="C149" s="20" t="s">
        <v>13</v>
      </c>
      <c r="D149" s="21" t="s">
        <v>9</v>
      </c>
      <c r="E149" s="21" t="s">
        <v>9</v>
      </c>
      <c r="F149" s="21" t="s">
        <v>9</v>
      </c>
      <c r="G149" s="21">
        <v>0</v>
      </c>
      <c r="H149" s="21">
        <v>0</v>
      </c>
      <c r="I149" s="21" t="s">
        <v>9</v>
      </c>
      <c r="J149" s="21" t="s">
        <v>9</v>
      </c>
      <c r="K149" s="21" t="s">
        <v>9</v>
      </c>
      <c r="L149" s="21">
        <v>1.04</v>
      </c>
      <c r="M149" s="21" t="s">
        <v>9</v>
      </c>
      <c r="N149" s="46">
        <v>0</v>
      </c>
      <c r="O149" s="23">
        <v>0</v>
      </c>
      <c r="P149" s="4"/>
    </row>
    <row r="150" spans="2:16" s="39" customFormat="1" x14ac:dyDescent="0.25">
      <c r="B150" s="63"/>
      <c r="C150" s="20" t="s">
        <v>39</v>
      </c>
      <c r="D150" s="21">
        <v>2.76</v>
      </c>
      <c r="E150" s="21" t="s">
        <v>9</v>
      </c>
      <c r="F150" s="21" t="s">
        <v>9</v>
      </c>
      <c r="G150" s="21">
        <v>42</v>
      </c>
      <c r="H150" s="21">
        <v>5.7866</v>
      </c>
      <c r="I150" s="36">
        <v>6.580000000000001</v>
      </c>
      <c r="J150" s="36">
        <v>0.8</v>
      </c>
      <c r="K150" s="44">
        <v>49.695300000000003</v>
      </c>
      <c r="L150" s="58">
        <v>53.06900000000001</v>
      </c>
      <c r="M150" s="58">
        <v>105.36271000000001</v>
      </c>
      <c r="N150" s="58">
        <v>63.302399999999977</v>
      </c>
      <c r="O150" s="41">
        <v>51.302399999999999</v>
      </c>
      <c r="P150" s="4"/>
    </row>
    <row r="151" spans="2:16" s="39" customFormat="1" x14ac:dyDescent="0.25">
      <c r="B151" s="63"/>
      <c r="C151" s="20" t="s">
        <v>16</v>
      </c>
      <c r="D151" s="64" t="s">
        <v>9</v>
      </c>
      <c r="E151" s="64" t="s">
        <v>9</v>
      </c>
      <c r="F151" s="64" t="s">
        <v>9</v>
      </c>
      <c r="G151" s="64" t="s">
        <v>9</v>
      </c>
      <c r="H151" s="64" t="s">
        <v>9</v>
      </c>
      <c r="I151" s="64" t="s">
        <v>9</v>
      </c>
      <c r="J151" s="36">
        <v>0.1</v>
      </c>
      <c r="K151" s="44">
        <v>0.87000000000000455</v>
      </c>
      <c r="L151" s="58" t="s">
        <v>9</v>
      </c>
      <c r="M151" s="58">
        <v>3.1179999999999999</v>
      </c>
      <c r="N151" s="46">
        <v>0</v>
      </c>
      <c r="O151" s="23">
        <v>0</v>
      </c>
      <c r="P151" s="4"/>
    </row>
    <row r="152" spans="2:16" x14ac:dyDescent="0.25">
      <c r="B152" s="65"/>
      <c r="C152" s="66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8"/>
    </row>
    <row r="153" spans="2:16" ht="12.75" customHeight="1" x14ac:dyDescent="0.25">
      <c r="B153" s="69" t="s">
        <v>53</v>
      </c>
      <c r="C153" s="70" t="s">
        <v>54</v>
      </c>
      <c r="D153" s="9"/>
      <c r="E153" s="9"/>
      <c r="F153" s="9"/>
      <c r="G153" s="9"/>
      <c r="H153" s="10"/>
      <c r="I153" s="9"/>
      <c r="J153" s="9"/>
      <c r="K153" s="9"/>
      <c r="L153" s="9"/>
      <c r="M153" s="9"/>
    </row>
    <row r="154" spans="2:16" ht="12.75" customHeight="1" x14ac:dyDescent="0.25">
      <c r="B154" s="71" t="s">
        <v>55</v>
      </c>
      <c r="C154" s="72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2:16" x14ac:dyDescent="0.25">
      <c r="B155" s="71" t="s">
        <v>56</v>
      </c>
      <c r="C155" s="73"/>
      <c r="H155" s="74"/>
    </row>
    <row r="156" spans="2:16" x14ac:dyDescent="0.25">
      <c r="B156" s="71" t="s">
        <v>57</v>
      </c>
    </row>
    <row r="160" spans="2:16" x14ac:dyDescent="0.25">
      <c r="O160" s="75"/>
    </row>
  </sheetData>
  <mergeCells count="17">
    <mergeCell ref="N6:N7"/>
    <mergeCell ref="O6:O7"/>
    <mergeCell ref="B2:O2"/>
    <mergeCell ref="B3:O3"/>
    <mergeCell ref="B4:O4"/>
    <mergeCell ref="B6:C7"/>
    <mergeCell ref="D6:D7"/>
    <mergeCell ref="E6:E7"/>
    <mergeCell ref="F6:F7"/>
    <mergeCell ref="G6:G7"/>
    <mergeCell ref="H6:H7"/>
    <mergeCell ref="I6:I7"/>
    <mergeCell ref="B9:C9"/>
    <mergeCell ref="J6:J7"/>
    <mergeCell ref="K6:K7"/>
    <mergeCell ref="L6:L7"/>
    <mergeCell ref="M6:M7"/>
  </mergeCells>
  <hyperlinks>
    <hyperlink ref="C1" location="Resumen!A1" display="INICIO" xr:uid="{A7ED93E2-993E-4755-B60B-6898DD68DA8F}"/>
  </hyperlinks>
  <printOptions horizontalCentered="1" verticalCentered="1"/>
  <pageMargins left="0.23622047244094491" right="0.19685039370078741" top="0.47244094488188981" bottom="0.23622047244094491" header="0" footer="0"/>
  <pageSetup paperSize="9" scale="34" orientation="portrait" r:id="rId1"/>
  <headerFooter alignWithMargins="0"/>
  <rowBreaks count="1" manualBreakCount="1"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a.2) Cos</vt:lpstr>
      <vt:lpstr>'a.2) Cos'!Área_de_impresión</vt:lpstr>
      <vt:lpstr>'a.2) Cos'!Títulos_a_imprimir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Luciana</cp:lastModifiedBy>
  <cp:lastPrinted>2021-03-08T16:49:15Z</cp:lastPrinted>
  <dcterms:created xsi:type="dcterms:W3CDTF">2021-03-08T16:32:56Z</dcterms:created>
  <dcterms:modified xsi:type="dcterms:W3CDTF">2021-03-08T16:49:20Z</dcterms:modified>
</cp:coreProperties>
</file>