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son\trabajo dga\RNIA\estadística\2021\marzo 2021\cosecha\"/>
    </mc:Choice>
  </mc:AlternateContent>
  <xr:revisionPtr revIDLastSave="0" documentId="13_ncr:1_{97623690-40B4-4A9C-9903-B5202676F206}" xr6:coauthVersionLast="36" xr6:coauthVersionMax="36" xr10:uidLastSave="{00000000-0000-0000-0000-000000000000}"/>
  <bookViews>
    <workbookView xWindow="0" yWindow="0" windowWidth="23040" windowHeight="9060" xr2:uid="{000E090F-2FA5-46AC-8586-F27C275213F9}"/>
  </bookViews>
  <sheets>
    <sheet name="a.1) Cos" sheetId="1" r:id="rId1"/>
  </sheets>
  <definedNames>
    <definedName name="_xlnm.Print_Area" localSheetId="0">'a.1) Cos'!$A$1:$O$37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F44" i="1"/>
  <c r="E44" i="1"/>
  <c r="D44" i="1"/>
  <c r="M43" i="1"/>
  <c r="L43" i="1"/>
  <c r="K43" i="1"/>
  <c r="J43" i="1"/>
  <c r="I43" i="1"/>
  <c r="H43" i="1"/>
  <c r="G43" i="1"/>
  <c r="F43" i="1"/>
  <c r="E43" i="1"/>
  <c r="D43" i="1"/>
  <c r="M42" i="1"/>
  <c r="L42" i="1"/>
  <c r="K42" i="1"/>
  <c r="J42" i="1"/>
  <c r="I42" i="1"/>
  <c r="H42" i="1"/>
  <c r="G42" i="1"/>
  <c r="F42" i="1"/>
  <c r="E42" i="1"/>
  <c r="D42" i="1"/>
  <c r="M41" i="1"/>
  <c r="L41" i="1"/>
  <c r="K41" i="1"/>
  <c r="J41" i="1"/>
  <c r="I41" i="1"/>
  <c r="H41" i="1"/>
  <c r="G41" i="1"/>
  <c r="F41" i="1"/>
  <c r="E41" i="1"/>
  <c r="D41" i="1"/>
  <c r="O23" i="1"/>
  <c r="N23" i="1"/>
  <c r="M23" i="1"/>
  <c r="L23" i="1"/>
  <c r="K23" i="1"/>
  <c r="J23" i="1"/>
  <c r="I23" i="1"/>
  <c r="H23" i="1"/>
  <c r="G23" i="1"/>
  <c r="F23" i="1"/>
  <c r="E23" i="1"/>
  <c r="D23" i="1"/>
  <c r="O9" i="1"/>
  <c r="N9" i="1"/>
  <c r="M9" i="1"/>
  <c r="L9" i="1"/>
  <c r="K9" i="1"/>
  <c r="J9" i="1"/>
  <c r="J7" i="1" s="1"/>
  <c r="I9" i="1"/>
  <c r="H9" i="1"/>
  <c r="G9" i="1"/>
  <c r="F9" i="1"/>
  <c r="E9" i="1"/>
  <c r="D9" i="1"/>
  <c r="O7" i="1"/>
  <c r="N7" i="1"/>
  <c r="M7" i="1"/>
  <c r="L7" i="1"/>
  <c r="K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<sst xmlns="http://schemas.openxmlformats.org/spreadsheetml/2006/main" count="59" uniqueCount="37">
  <si>
    <t>INICIO</t>
  </si>
  <si>
    <t>PERÚ: COSECHA DE RECURSOS HIDROBIOLÓGICOS PROCEDENTES DE LA ACTIVIDAD DE ACUICULTURA 
POR ÁMBITO Y ESPECIE, 2009-20</t>
  </si>
  <si>
    <t>(TM)</t>
  </si>
  <si>
    <t>Ámbito / Especie</t>
  </si>
  <si>
    <t>2020*</t>
  </si>
  <si>
    <t>Total</t>
  </si>
  <si>
    <t>Continental</t>
  </si>
  <si>
    <t>Boquichico</t>
  </si>
  <si>
    <t>Camarón Gigante de Malasia</t>
  </si>
  <si>
    <t>Carachama</t>
  </si>
  <si>
    <t>Carpa</t>
  </si>
  <si>
    <t>Gamitana</t>
  </si>
  <si>
    <t>Paco</t>
  </si>
  <si>
    <t>Pacotana</t>
  </si>
  <si>
    <t>Paiche</t>
  </si>
  <si>
    <t>Tilapia</t>
  </si>
  <si>
    <t xml:space="preserve"> </t>
  </si>
  <si>
    <t>Trucha</t>
  </si>
  <si>
    <t>Sabalo</t>
  </si>
  <si>
    <t>Otros</t>
  </si>
  <si>
    <t>Marítimo</t>
  </si>
  <si>
    <t>Algas</t>
  </si>
  <si>
    <t>-</t>
  </si>
  <si>
    <t>Concha de Abanico</t>
  </si>
  <si>
    <t>Langostino</t>
  </si>
  <si>
    <t>Lenguado</t>
  </si>
  <si>
    <t>Ostras del Pacifico</t>
  </si>
  <si>
    <t>Nota:</t>
  </si>
  <si>
    <t>(*)  Cifras preliminares, sujetas a reajustes.</t>
  </si>
  <si>
    <t>La cosecha de concha de abanico a partir del 2010 incluye lo procedente del repoblamiento en Parachique</t>
  </si>
  <si>
    <t>"0" Corresponde a cifras menores que 0.5 TM.</t>
  </si>
  <si>
    <t>Fuente: Direcciones Regionales de Producción (DIREPRO)  y Empresas Acuícolas</t>
  </si>
  <si>
    <t>Elaboración: PRODUCE-OGEIEE-OEE</t>
  </si>
  <si>
    <t>TILAPIA</t>
  </si>
  <si>
    <t>TRUCHA</t>
  </si>
  <si>
    <t>LANGOSTINO</t>
  </si>
  <si>
    <t>C. ABANICO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</si>
</sst>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#,##0"/>
    <numFmt numFmtId="165" formatCode="_-* #,##0.00_-;\-* #,##0.00_-;_-* &quot;-&quot;??_-;_-@_-"/>
    <numFmt numFmtId="166" formatCode="_-* #,##0_-;\-* #,##0_-;_-* &quot;-&quot;??_-;_-@_-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6">
    <xf numFmtId="0" fontId="0" fillId="0" borderId="0" xfId="0"/>
    <xf numFmtId="0" fontId="4" fillId="0" borderId="0" xfId="4" applyFont="1"/>
    <xf numFmtId="0" fontId="2" fillId="0" borderId="0" xfId="3"/>
    <xf numFmtId="0" fontId="4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1" fontId="6" fillId="2" borderId="3" xfId="4" applyNumberFormat="1" applyFont="1" applyFill="1" applyBorder="1" applyAlignment="1">
      <alignment horizontal="center" vertical="center"/>
    </xf>
    <xf numFmtId="1" fontId="6" fillId="2" borderId="4" xfId="4" applyNumberFormat="1" applyFont="1" applyFill="1" applyBorder="1" applyAlignment="1">
      <alignment horizontal="center" vertical="center"/>
    </xf>
    <xf numFmtId="1" fontId="6" fillId="2" borderId="5" xfId="4" applyNumberFormat="1" applyFont="1" applyFill="1" applyBorder="1" applyAlignment="1">
      <alignment horizontal="center" vertical="center"/>
    </xf>
    <xf numFmtId="1" fontId="6" fillId="2" borderId="6" xfId="4" applyNumberFormat="1" applyFont="1" applyFill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7" fillId="0" borderId="8" xfId="4" applyFont="1" applyBorder="1" applyAlignment="1">
      <alignment vertical="center"/>
    </xf>
    <xf numFmtId="0" fontId="7" fillId="0" borderId="9" xfId="4" applyFont="1" applyBorder="1" applyAlignment="1">
      <alignment vertical="center"/>
    </xf>
    <xf numFmtId="3" fontId="7" fillId="3" borderId="0" xfId="4" applyNumberFormat="1" applyFont="1" applyFill="1" applyBorder="1" applyAlignment="1"/>
    <xf numFmtId="166" fontId="7" fillId="3" borderId="0" xfId="1" applyNumberFormat="1" applyFont="1" applyFill="1" applyBorder="1" applyAlignment="1"/>
    <xf numFmtId="166" fontId="7" fillId="3" borderId="10" xfId="1" applyNumberFormat="1" applyFont="1" applyFill="1" applyBorder="1" applyAlignment="1"/>
    <xf numFmtId="167" fontId="4" fillId="0" borderId="0" xfId="2" applyNumberFormat="1" applyFont="1" applyAlignment="1">
      <alignment vertical="center"/>
    </xf>
    <xf numFmtId="0" fontId="4" fillId="0" borderId="7" xfId="4" applyFont="1" applyBorder="1" applyAlignment="1"/>
    <xf numFmtId="0" fontId="4" fillId="0" borderId="0" xfId="4" applyFont="1" applyBorder="1" applyAlignment="1"/>
    <xf numFmtId="37" fontId="8" fillId="0" borderId="0" xfId="4" applyNumberFormat="1" applyFont="1" applyBorder="1" applyAlignment="1">
      <alignment horizontal="right"/>
    </xf>
    <xf numFmtId="0" fontId="8" fillId="0" borderId="0" xfId="4" applyFont="1" applyBorder="1" applyAlignment="1"/>
    <xf numFmtId="0" fontId="8" fillId="0" borderId="10" xfId="4" applyFont="1" applyBorder="1" applyAlignment="1"/>
    <xf numFmtId="0" fontId="6" fillId="4" borderId="7" xfId="4" applyFont="1" applyFill="1" applyBorder="1" applyAlignment="1"/>
    <xf numFmtId="0" fontId="6" fillId="4" borderId="0" xfId="4" applyFont="1" applyFill="1" applyBorder="1" applyAlignment="1"/>
    <xf numFmtId="3" fontId="7" fillId="4" borderId="0" xfId="4" applyNumberFormat="1" applyFont="1" applyFill="1" applyBorder="1" applyAlignment="1"/>
    <xf numFmtId="3" fontId="7" fillId="4" borderId="10" xfId="4" applyNumberFormat="1" applyFont="1" applyFill="1" applyBorder="1" applyAlignment="1"/>
    <xf numFmtId="0" fontId="4" fillId="0" borderId="7" xfId="4" applyFont="1" applyFill="1" applyBorder="1" applyAlignment="1"/>
    <xf numFmtId="0" fontId="4" fillId="0" borderId="0" xfId="4" applyFont="1" applyFill="1" applyBorder="1" applyAlignment="1"/>
    <xf numFmtId="3" fontId="9" fillId="0" borderId="0" xfId="4" applyNumberFormat="1" applyFont="1" applyFill="1" applyBorder="1" applyAlignment="1"/>
    <xf numFmtId="3" fontId="9" fillId="5" borderId="0" xfId="4" applyNumberFormat="1" applyFont="1" applyFill="1" applyBorder="1" applyAlignment="1"/>
    <xf numFmtId="3" fontId="9" fillId="0" borderId="10" xfId="4" applyNumberFormat="1" applyFont="1" applyFill="1" applyBorder="1" applyAlignment="1"/>
    <xf numFmtId="0" fontId="4" fillId="0" borderId="0" xfId="4" applyFont="1" applyFill="1" applyAlignment="1">
      <alignment vertical="center"/>
    </xf>
    <xf numFmtId="165" fontId="9" fillId="0" borderId="10" xfId="1" applyFont="1" applyFill="1" applyBorder="1" applyAlignment="1"/>
    <xf numFmtId="165" fontId="9" fillId="0" borderId="0" xfId="1" applyFont="1" applyFill="1" applyBorder="1" applyAlignment="1"/>
    <xf numFmtId="166" fontId="9" fillId="0" borderId="10" xfId="1" applyNumberFormat="1" applyFont="1" applyFill="1" applyBorder="1" applyAlignment="1"/>
    <xf numFmtId="0" fontId="6" fillId="0" borderId="7" xfId="4" applyFont="1" applyFill="1" applyBorder="1" applyAlignment="1"/>
    <xf numFmtId="3" fontId="9" fillId="0" borderId="0" xfId="4" applyNumberFormat="1" applyFont="1" applyFill="1" applyBorder="1" applyAlignment="1">
      <alignment horizontal="right"/>
    </xf>
    <xf numFmtId="3" fontId="9" fillId="5" borderId="10" xfId="4" applyNumberFormat="1" applyFont="1" applyFill="1" applyBorder="1" applyAlignment="1"/>
    <xf numFmtId="166" fontId="4" fillId="5" borderId="0" xfId="1" applyNumberFormat="1" applyFont="1" applyFill="1" applyAlignment="1">
      <alignment vertical="center"/>
    </xf>
    <xf numFmtId="0" fontId="4" fillId="5" borderId="0" xfId="4" applyFont="1" applyFill="1" applyAlignment="1">
      <alignment vertical="center"/>
    </xf>
    <xf numFmtId="165" fontId="4" fillId="5" borderId="0" xfId="1" applyFont="1" applyFill="1" applyAlignment="1">
      <alignment vertical="center"/>
    </xf>
    <xf numFmtId="165" fontId="9" fillId="0" borderId="0" xfId="1" applyFont="1" applyFill="1" applyBorder="1" applyAlignment="1">
      <alignment horizontal="right"/>
    </xf>
    <xf numFmtId="165" fontId="9" fillId="0" borderId="10" xfId="1" applyFont="1" applyFill="1" applyBorder="1" applyAlignment="1">
      <alignment horizontal="right"/>
    </xf>
    <xf numFmtId="0" fontId="4" fillId="0" borderId="11" xfId="4" applyFont="1" applyBorder="1" applyAlignment="1"/>
    <xf numFmtId="0" fontId="4" fillId="0" borderId="12" xfId="4" applyFont="1" applyBorder="1" applyAlignment="1"/>
    <xf numFmtId="39" fontId="8" fillId="0" borderId="12" xfId="4" applyNumberFormat="1" applyFont="1" applyBorder="1" applyAlignment="1"/>
    <xf numFmtId="0" fontId="8" fillId="0" borderId="12" xfId="4" applyFont="1" applyBorder="1" applyAlignment="1"/>
    <xf numFmtId="0" fontId="8" fillId="0" borderId="13" xfId="4" applyFont="1" applyBorder="1" applyAlignment="1"/>
    <xf numFmtId="3" fontId="10" fillId="0" borderId="0" xfId="4" applyNumberFormat="1" applyFont="1" applyFill="1"/>
    <xf numFmtId="39" fontId="8" fillId="0" borderId="0" xfId="4" applyNumberFormat="1" applyFont="1" applyBorder="1" applyAlignment="1"/>
    <xf numFmtId="0" fontId="10" fillId="0" borderId="0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4" applyFont="1" applyBorder="1" applyAlignment="1">
      <alignment vertical="center"/>
    </xf>
    <xf numFmtId="0" fontId="12" fillId="0" borderId="0" xfId="4" applyFont="1"/>
    <xf numFmtId="0" fontId="11" fillId="0" borderId="0" xfId="4" applyFont="1" applyAlignment="1">
      <alignment vertical="center"/>
    </xf>
    <xf numFmtId="3" fontId="10" fillId="0" borderId="0" xfId="4" applyNumberFormat="1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vertical="center" wrapText="1"/>
    </xf>
    <xf numFmtId="0" fontId="10" fillId="0" borderId="0" xfId="4" applyFont="1" applyBorder="1" applyAlignment="1">
      <alignment horizontal="left" vertical="center" indent="2"/>
    </xf>
    <xf numFmtId="0" fontId="13" fillId="0" borderId="0" xfId="4" applyFont="1"/>
    <xf numFmtId="0" fontId="13" fillId="6" borderId="0" xfId="4" applyFont="1" applyFill="1"/>
    <xf numFmtId="3" fontId="13" fillId="0" borderId="0" xfId="4" applyNumberFormat="1" applyFont="1" applyFill="1"/>
    <xf numFmtId="0" fontId="14" fillId="6" borderId="0" xfId="4" applyFont="1" applyFill="1" applyAlignment="1">
      <alignment vertical="center"/>
    </xf>
    <xf numFmtId="0" fontId="15" fillId="6" borderId="14" xfId="4" applyFont="1" applyFill="1" applyBorder="1" applyAlignment="1">
      <alignment horizontal="center" vertical="center"/>
    </xf>
    <xf numFmtId="0" fontId="13" fillId="0" borderId="0" xfId="4" applyFont="1" applyAlignment="1">
      <alignment vertical="center"/>
    </xf>
    <xf numFmtId="3" fontId="14" fillId="6" borderId="0" xfId="4" applyNumberFormat="1" applyFont="1" applyFill="1" applyAlignment="1">
      <alignment vertical="center"/>
    </xf>
    <xf numFmtId="0" fontId="14" fillId="6" borderId="0" xfId="4" applyFont="1" applyFill="1" applyBorder="1" applyAlignment="1">
      <alignment vertical="center"/>
    </xf>
    <xf numFmtId="3" fontId="14" fillId="6" borderId="0" xfId="4" applyNumberFormat="1" applyFont="1" applyFill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164" fontId="6" fillId="2" borderId="1" xfId="4" applyNumberFormat="1" applyFont="1" applyFill="1" applyBorder="1" applyAlignment="1">
      <alignment horizontal="center" vertical="center" wrapText="1"/>
    </xf>
    <xf numFmtId="164" fontId="6" fillId="2" borderId="2" xfId="4" applyNumberFormat="1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 xr:uid="{AD9D895A-70A4-444A-863F-7EC6E41EE61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CE1A-26A6-4037-A7E9-BB8ABD2C9F98}">
  <sheetPr>
    <tabColor theme="4" tint="-0.499984740745262"/>
    <pageSetUpPr fitToPage="1"/>
  </sheetPr>
  <dimension ref="B1:Q55"/>
  <sheetViews>
    <sheetView showGridLines="0" tabSelected="1" zoomScale="90" zoomScaleNormal="90" zoomScaleSheetLayoutView="70" workbookViewId="0">
      <pane xSplit="3" ySplit="6" topLeftCell="D26" activePane="bottomRight" state="frozen"/>
      <selection pane="topRight" activeCell="D1" sqref="D1"/>
      <selection pane="bottomLeft" activeCell="A7" sqref="A7"/>
      <selection pane="bottomRight" sqref="A1:O37"/>
    </sheetView>
  </sheetViews>
  <sheetFormatPr baseColWidth="10" defaultColWidth="9.109375" defaultRowHeight="13.8" x14ac:dyDescent="0.3"/>
  <cols>
    <col min="1" max="1" width="1.6640625" style="1" customWidth="1"/>
    <col min="2" max="2" width="5.33203125" style="1" customWidth="1"/>
    <col min="3" max="3" width="24.5546875" style="1" customWidth="1"/>
    <col min="4" max="15" width="14.6640625" style="1" customWidth="1"/>
    <col min="16" max="16" width="9.33203125" style="1" bestFit="1" customWidth="1"/>
    <col min="17" max="17" width="12.44140625" style="1" bestFit="1" customWidth="1"/>
    <col min="18" max="16384" width="9.109375" style="1"/>
  </cols>
  <sheetData>
    <row r="1" spans="2:16" ht="11.25" customHeight="1" x14ac:dyDescent="0.3">
      <c r="C1" s="2" t="s">
        <v>0</v>
      </c>
    </row>
    <row r="2" spans="2:16" s="3" customFormat="1" ht="33.75" customHeight="1" x14ac:dyDescent="0.3"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2:16" s="3" customFormat="1" ht="13.5" customHeight="1" x14ac:dyDescent="0.3">
      <c r="B3" s="71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s="3" customFormat="1" ht="7.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6" s="3" customFormat="1" ht="27" customHeight="1" x14ac:dyDescent="0.3">
      <c r="B5" s="72" t="s">
        <v>3</v>
      </c>
      <c r="C5" s="73"/>
      <c r="D5" s="5">
        <v>2009</v>
      </c>
      <c r="E5" s="5">
        <v>2010</v>
      </c>
      <c r="F5" s="5">
        <v>2011</v>
      </c>
      <c r="G5" s="5">
        <v>2012</v>
      </c>
      <c r="H5" s="5">
        <v>2013</v>
      </c>
      <c r="I5" s="6">
        <v>2014</v>
      </c>
      <c r="J5" s="6">
        <v>2015</v>
      </c>
      <c r="K5" s="6">
        <v>2016</v>
      </c>
      <c r="L5" s="6">
        <v>2017</v>
      </c>
      <c r="M5" s="7">
        <v>2018</v>
      </c>
      <c r="N5" s="8">
        <v>2019</v>
      </c>
      <c r="O5" s="6" t="s">
        <v>4</v>
      </c>
    </row>
    <row r="6" spans="2:16" s="3" customFormat="1" ht="6" customHeight="1" x14ac:dyDescent="0.3">
      <c r="B6" s="9"/>
      <c r="C6" s="10"/>
      <c r="D6" s="10"/>
      <c r="E6" s="10"/>
      <c r="F6" s="11"/>
      <c r="G6" s="11"/>
      <c r="H6" s="11"/>
      <c r="I6" s="12"/>
      <c r="J6" s="12"/>
      <c r="K6" s="12"/>
      <c r="L6" s="12"/>
      <c r="M6" s="11"/>
      <c r="N6" s="11"/>
      <c r="O6" s="13"/>
    </row>
    <row r="7" spans="2:16" s="3" customFormat="1" ht="14.25" customHeight="1" x14ac:dyDescent="0.3">
      <c r="B7" s="74" t="s">
        <v>5</v>
      </c>
      <c r="C7" s="75"/>
      <c r="D7" s="14">
        <f t="shared" ref="D7:M7" si="0">SUM(D9,D23)</f>
        <v>44317</v>
      </c>
      <c r="E7" s="14">
        <f t="shared" si="0"/>
        <v>89021</v>
      </c>
      <c r="F7" s="14">
        <f t="shared" si="0"/>
        <v>92200.800716064143</v>
      </c>
      <c r="G7" s="14">
        <f t="shared" si="0"/>
        <v>72293.41</v>
      </c>
      <c r="H7" s="14">
        <f t="shared" si="0"/>
        <v>125692.95208316811</v>
      </c>
      <c r="I7" s="14">
        <f t="shared" si="0"/>
        <v>115269.36440455557</v>
      </c>
      <c r="J7" s="14">
        <f t="shared" si="0"/>
        <v>90976.44052402454</v>
      </c>
      <c r="K7" s="14">
        <f t="shared" si="0"/>
        <v>100191.45182413512</v>
      </c>
      <c r="L7" s="14">
        <f t="shared" si="0"/>
        <v>100454.82190345514</v>
      </c>
      <c r="M7" s="14">
        <f t="shared" si="0"/>
        <v>141216.09415630938</v>
      </c>
      <c r="N7" s="15">
        <f>+N9+N23</f>
        <v>161279.12003962032</v>
      </c>
      <c r="O7" s="16">
        <f>+O9+O23</f>
        <v>141189.6794818053</v>
      </c>
      <c r="P7" s="17"/>
    </row>
    <row r="8" spans="2:16" s="3" customFormat="1" ht="5.25" customHeight="1" x14ac:dyDescent="0.3">
      <c r="B8" s="18"/>
      <c r="C8" s="19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2"/>
    </row>
    <row r="9" spans="2:16" s="3" customFormat="1" ht="18.75" customHeight="1" x14ac:dyDescent="0.3">
      <c r="B9" s="23"/>
      <c r="C9" s="24" t="s">
        <v>6</v>
      </c>
      <c r="D9" s="25">
        <f>SUM(D10:D21)</f>
        <v>14837</v>
      </c>
      <c r="E9" s="25">
        <f t="shared" ref="E9:K9" si="1">SUM(E10:E21)</f>
        <v>17320</v>
      </c>
      <c r="F9" s="25">
        <f>SUM(F10:F21)</f>
        <v>23608.633413821979</v>
      </c>
      <c r="G9" s="25">
        <f t="shared" si="1"/>
        <v>29563.68</v>
      </c>
      <c r="H9" s="25">
        <f t="shared" si="1"/>
        <v>40068.212355000003</v>
      </c>
      <c r="I9" s="25">
        <f>SUM(I10:I21)</f>
        <v>38683.037590666674</v>
      </c>
      <c r="J9" s="25">
        <f t="shared" si="1"/>
        <v>45757.958565203393</v>
      </c>
      <c r="K9" s="25">
        <f t="shared" si="1"/>
        <v>58771.487128579553</v>
      </c>
      <c r="L9" s="25">
        <f>SUM(L10:L21)</f>
        <v>61028.113831791801</v>
      </c>
      <c r="M9" s="25">
        <f>SUM(M10:M21)</f>
        <v>70164.116740607773</v>
      </c>
      <c r="N9" s="25">
        <f>SUM(N10:N22)</f>
        <v>56948.941288044567</v>
      </c>
      <c r="O9" s="26">
        <f>SUM(O10:O22)</f>
        <v>57447.913202561358</v>
      </c>
    </row>
    <row r="10" spans="2:16" s="32" customFormat="1" ht="18.75" customHeight="1" x14ac:dyDescent="0.3">
      <c r="B10" s="27"/>
      <c r="C10" s="28" t="s">
        <v>7</v>
      </c>
      <c r="D10" s="29">
        <v>27</v>
      </c>
      <c r="E10" s="29">
        <v>36</v>
      </c>
      <c r="F10" s="29">
        <v>15.02</v>
      </c>
      <c r="G10" s="29">
        <v>35.4</v>
      </c>
      <c r="H10" s="29">
        <v>55.936</v>
      </c>
      <c r="I10" s="29">
        <v>5.8549999999999995</v>
      </c>
      <c r="J10" s="29">
        <v>8.99</v>
      </c>
      <c r="K10" s="29">
        <v>31.499300000000002</v>
      </c>
      <c r="L10" s="30">
        <v>57.831569999999992</v>
      </c>
      <c r="M10" s="29">
        <v>29.037790000000001</v>
      </c>
      <c r="N10" s="29">
        <v>5.6369999999999996</v>
      </c>
      <c r="O10" s="31">
        <v>48.011000000000003</v>
      </c>
    </row>
    <row r="11" spans="2:16" s="32" customFormat="1" ht="18.75" customHeight="1" x14ac:dyDescent="0.3">
      <c r="B11" s="27"/>
      <c r="C11" s="28" t="s">
        <v>8</v>
      </c>
      <c r="D11" s="29">
        <v>11</v>
      </c>
      <c r="E11" s="29">
        <v>15</v>
      </c>
      <c r="F11" s="29">
        <v>12.707000000000001</v>
      </c>
      <c r="G11" s="29">
        <v>11.38</v>
      </c>
      <c r="H11" s="29">
        <v>20.149999999999999</v>
      </c>
      <c r="I11" s="29">
        <v>78.125999999999991</v>
      </c>
      <c r="J11" s="29">
        <v>20.783300000000001</v>
      </c>
      <c r="K11" s="29">
        <v>33.612400000000001</v>
      </c>
      <c r="L11" s="30">
        <v>26.260000000000005</v>
      </c>
      <c r="M11" s="29">
        <v>28.697999999999997</v>
      </c>
      <c r="N11" s="29">
        <v>60.370179999999927</v>
      </c>
      <c r="O11" s="31">
        <v>26.5</v>
      </c>
    </row>
    <row r="12" spans="2:16" s="32" customFormat="1" ht="18.75" customHeight="1" x14ac:dyDescent="0.3">
      <c r="B12" s="27"/>
      <c r="C12" s="28" t="s">
        <v>9</v>
      </c>
      <c r="D12" s="29">
        <v>1</v>
      </c>
      <c r="E12" s="29">
        <v>22</v>
      </c>
      <c r="F12" s="29">
        <v>6.0059999999999993</v>
      </c>
      <c r="G12" s="29">
        <v>6.89</v>
      </c>
      <c r="H12" s="29">
        <v>9.5408200000000001</v>
      </c>
      <c r="I12" s="29">
        <v>4.8061500000000006</v>
      </c>
      <c r="J12" s="29">
        <v>4.4786799999999998</v>
      </c>
      <c r="K12" s="29">
        <v>8.8735400000000002</v>
      </c>
      <c r="L12" s="30">
        <v>5.8069500000000005</v>
      </c>
      <c r="M12" s="29">
        <v>2.7589999999999995</v>
      </c>
      <c r="N12" s="29">
        <v>0.94810000000000005</v>
      </c>
      <c r="O12" s="31">
        <v>2.15</v>
      </c>
    </row>
    <row r="13" spans="2:16" s="32" customFormat="1" ht="18.75" customHeight="1" x14ac:dyDescent="0.3">
      <c r="B13" s="27"/>
      <c r="C13" s="28" t="s">
        <v>10</v>
      </c>
      <c r="D13" s="29">
        <v>15</v>
      </c>
      <c r="E13" s="29">
        <v>19</v>
      </c>
      <c r="F13" s="29">
        <v>7.754999999999999</v>
      </c>
      <c r="G13" s="29">
        <v>18.910000000000004</v>
      </c>
      <c r="H13" s="29">
        <v>6.1724099999999993</v>
      </c>
      <c r="I13" s="29">
        <v>2.0136000000000003</v>
      </c>
      <c r="J13" s="29">
        <v>4.0140000000000002</v>
      </c>
      <c r="K13" s="29">
        <v>3.8906999999999998</v>
      </c>
      <c r="L13" s="30">
        <v>5.2962700000000007</v>
      </c>
      <c r="M13" s="29">
        <v>3.9384000000000006</v>
      </c>
      <c r="N13" s="29">
        <v>0.13800000000000001</v>
      </c>
      <c r="O13" s="33">
        <v>0</v>
      </c>
    </row>
    <row r="14" spans="2:16" s="32" customFormat="1" ht="18.75" customHeight="1" x14ac:dyDescent="0.3">
      <c r="B14" s="27"/>
      <c r="C14" s="28" t="s">
        <v>11</v>
      </c>
      <c r="D14" s="29">
        <v>564</v>
      </c>
      <c r="E14" s="29">
        <v>680</v>
      </c>
      <c r="F14" s="29">
        <v>521.90269999999998</v>
      </c>
      <c r="G14" s="29">
        <v>452.64</v>
      </c>
      <c r="H14" s="29">
        <v>530.53498500000001</v>
      </c>
      <c r="I14" s="29">
        <v>504.25630000000001</v>
      </c>
      <c r="J14" s="29">
        <v>298.50127999999995</v>
      </c>
      <c r="K14" s="29">
        <v>1863.0431956</v>
      </c>
      <c r="L14" s="30">
        <v>1046.5826450000002</v>
      </c>
      <c r="M14" s="29">
        <v>952.31855000000007</v>
      </c>
      <c r="N14" s="29">
        <v>786.72476000000029</v>
      </c>
      <c r="O14" s="31">
        <v>865.005</v>
      </c>
    </row>
    <row r="15" spans="2:16" s="32" customFormat="1" ht="18.75" customHeight="1" x14ac:dyDescent="0.3">
      <c r="B15" s="27"/>
      <c r="C15" s="28" t="s">
        <v>12</v>
      </c>
      <c r="D15" s="29">
        <v>75</v>
      </c>
      <c r="E15" s="29">
        <v>101</v>
      </c>
      <c r="F15" s="29">
        <v>130.273</v>
      </c>
      <c r="G15" s="29">
        <v>299.32000000000005</v>
      </c>
      <c r="H15" s="29">
        <v>443.19394999999997</v>
      </c>
      <c r="I15" s="29">
        <v>452.71600000000001</v>
      </c>
      <c r="J15" s="29">
        <v>825.32840000000022</v>
      </c>
      <c r="K15" s="29">
        <v>1390.2803840000001</v>
      </c>
      <c r="L15" s="30">
        <v>1623.9429200000002</v>
      </c>
      <c r="M15" s="29">
        <v>2184.2094022114488</v>
      </c>
      <c r="N15" s="29">
        <v>1871.27685</v>
      </c>
      <c r="O15" s="31">
        <v>1695.7411228356154</v>
      </c>
    </row>
    <row r="16" spans="2:16" s="32" customFormat="1" ht="18.75" customHeight="1" x14ac:dyDescent="0.3">
      <c r="B16" s="27"/>
      <c r="C16" s="28" t="s">
        <v>13</v>
      </c>
      <c r="D16" s="29">
        <v>12</v>
      </c>
      <c r="E16" s="29">
        <v>3</v>
      </c>
      <c r="F16" s="29">
        <v>12.455</v>
      </c>
      <c r="G16" s="29">
        <v>17.16</v>
      </c>
      <c r="H16" s="29">
        <v>14.782000000000002</v>
      </c>
      <c r="I16" s="29">
        <v>8.6950000000000003</v>
      </c>
      <c r="J16" s="29">
        <v>219.08000000000004</v>
      </c>
      <c r="K16" s="29">
        <v>11.180000000000001</v>
      </c>
      <c r="L16" s="30">
        <v>34.939</v>
      </c>
      <c r="M16" s="29">
        <v>14.324</v>
      </c>
      <c r="N16" s="34">
        <v>0</v>
      </c>
      <c r="O16" s="33">
        <v>0</v>
      </c>
    </row>
    <row r="17" spans="2:17" s="32" customFormat="1" ht="18.75" customHeight="1" x14ac:dyDescent="0.3">
      <c r="B17" s="27"/>
      <c r="C17" s="28" t="s">
        <v>14</v>
      </c>
      <c r="D17" s="29">
        <v>3</v>
      </c>
      <c r="E17" s="29">
        <v>48</v>
      </c>
      <c r="F17" s="29">
        <v>422.23370000000006</v>
      </c>
      <c r="G17" s="29">
        <v>637.15999999999985</v>
      </c>
      <c r="H17" s="29">
        <v>94.434999999999988</v>
      </c>
      <c r="I17" s="29">
        <v>54.638949999999994</v>
      </c>
      <c r="J17" s="29">
        <v>135.13414520340768</v>
      </c>
      <c r="K17" s="29">
        <v>142.22411</v>
      </c>
      <c r="L17" s="30">
        <v>217.6208</v>
      </c>
      <c r="M17" s="29">
        <v>294.74091999999996</v>
      </c>
      <c r="N17" s="29">
        <v>85.870679999999965</v>
      </c>
      <c r="O17" s="31">
        <v>77.019840000000002</v>
      </c>
    </row>
    <row r="18" spans="2:17" s="32" customFormat="1" ht="18.75" customHeight="1" x14ac:dyDescent="0.3">
      <c r="B18" s="27"/>
      <c r="C18" s="28" t="s">
        <v>15</v>
      </c>
      <c r="D18" s="29">
        <v>1261</v>
      </c>
      <c r="E18" s="29">
        <v>2013</v>
      </c>
      <c r="F18" s="29">
        <v>2422.8274859999997</v>
      </c>
      <c r="G18" s="29">
        <v>3174</v>
      </c>
      <c r="H18" s="29">
        <v>3839.8457000000003</v>
      </c>
      <c r="I18" s="29">
        <v>4610.442344</v>
      </c>
      <c r="J18" s="29">
        <v>3250.1912399999997</v>
      </c>
      <c r="K18" s="29">
        <v>2949.66048</v>
      </c>
      <c r="L18" s="30">
        <v>3041.8654710000001</v>
      </c>
      <c r="M18" s="29">
        <v>2164.4740300000003</v>
      </c>
      <c r="N18" s="29">
        <v>3195.638840000001</v>
      </c>
      <c r="O18" s="31">
        <v>2329.9635400000011</v>
      </c>
    </row>
    <row r="19" spans="2:17" s="32" customFormat="1" ht="18.75" customHeight="1" x14ac:dyDescent="0.3">
      <c r="B19" s="27" t="s">
        <v>16</v>
      </c>
      <c r="C19" s="28" t="s">
        <v>17</v>
      </c>
      <c r="D19" s="29">
        <v>12817</v>
      </c>
      <c r="E19" s="29">
        <v>14250</v>
      </c>
      <c r="F19" s="29">
        <v>19962.330527821978</v>
      </c>
      <c r="G19" s="29">
        <v>24762</v>
      </c>
      <c r="H19" s="29">
        <v>34992.490490000004</v>
      </c>
      <c r="I19" s="29">
        <v>32923.388246666669</v>
      </c>
      <c r="J19" s="29">
        <v>40946.486519999991</v>
      </c>
      <c r="K19" s="29">
        <v>52245.400878979555</v>
      </c>
      <c r="L19" s="30">
        <v>54878.430875791797</v>
      </c>
      <c r="M19" s="29">
        <v>64372.37890839632</v>
      </c>
      <c r="N19" s="29">
        <v>50792.782878044563</v>
      </c>
      <c r="O19" s="31">
        <v>51909.51469972574</v>
      </c>
    </row>
    <row r="20" spans="2:17" s="32" customFormat="1" ht="18.75" customHeight="1" x14ac:dyDescent="0.3">
      <c r="B20" s="27"/>
      <c r="C20" s="28" t="s">
        <v>18</v>
      </c>
      <c r="D20" s="29">
        <v>49</v>
      </c>
      <c r="E20" s="29">
        <v>114</v>
      </c>
      <c r="F20" s="29">
        <v>95.062000000000012</v>
      </c>
      <c r="G20" s="29">
        <v>46.46</v>
      </c>
      <c r="H20" s="29">
        <v>58.14</v>
      </c>
      <c r="I20" s="29">
        <v>36.909999999999997</v>
      </c>
      <c r="J20" s="29">
        <v>33.089999999999996</v>
      </c>
      <c r="K20" s="29">
        <v>87.432640000000006</v>
      </c>
      <c r="L20" s="30">
        <v>83.932330000000007</v>
      </c>
      <c r="M20" s="29">
        <v>113.07174000000001</v>
      </c>
      <c r="N20" s="29">
        <v>148.33000000000001</v>
      </c>
      <c r="O20" s="31">
        <v>493.96800000000002</v>
      </c>
    </row>
    <row r="21" spans="2:17" s="32" customFormat="1" ht="18.75" customHeight="1" x14ac:dyDescent="0.3">
      <c r="B21" s="27"/>
      <c r="C21" s="28" t="s">
        <v>19</v>
      </c>
      <c r="D21" s="29">
        <v>2</v>
      </c>
      <c r="E21" s="29">
        <v>19</v>
      </c>
      <c r="F21" s="29">
        <v>6.0999999999999999E-2</v>
      </c>
      <c r="G21" s="29">
        <v>102.35999999999999</v>
      </c>
      <c r="H21" s="29">
        <v>2.9910000000000001</v>
      </c>
      <c r="I21" s="29">
        <v>1.19</v>
      </c>
      <c r="J21" s="29">
        <v>11.881</v>
      </c>
      <c r="K21" s="29">
        <v>4.3894999999984066</v>
      </c>
      <c r="L21" s="30">
        <v>5.6050000000000004</v>
      </c>
      <c r="M21" s="29">
        <v>4.1659999999999995</v>
      </c>
      <c r="N21" s="29">
        <v>1.2239999999999998</v>
      </c>
      <c r="O21" s="35">
        <v>0.04</v>
      </c>
    </row>
    <row r="22" spans="2:17" s="3" customFormat="1" ht="11.25" customHeight="1" x14ac:dyDescent="0.3">
      <c r="B22" s="18"/>
      <c r="C22" s="19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spans="2:17" s="3" customFormat="1" ht="18.75" customHeight="1" x14ac:dyDescent="0.3">
      <c r="B23" s="23"/>
      <c r="C23" s="24" t="s">
        <v>20</v>
      </c>
      <c r="D23" s="25">
        <f t="shared" ref="D23:L23" si="2">SUM(D24:D29)</f>
        <v>29480</v>
      </c>
      <c r="E23" s="25">
        <f t="shared" si="2"/>
        <v>71701</v>
      </c>
      <c r="F23" s="25">
        <f t="shared" si="2"/>
        <v>68592.16730224216</v>
      </c>
      <c r="G23" s="25">
        <f t="shared" si="2"/>
        <v>42729.73</v>
      </c>
      <c r="H23" s="25">
        <f t="shared" si="2"/>
        <v>85624.739728168104</v>
      </c>
      <c r="I23" s="25">
        <f t="shared" si="2"/>
        <v>76586.326813888896</v>
      </c>
      <c r="J23" s="25">
        <f t="shared" si="2"/>
        <v>45218.481958821139</v>
      </c>
      <c r="K23" s="25">
        <f t="shared" si="2"/>
        <v>41419.964695555558</v>
      </c>
      <c r="L23" s="25">
        <f t="shared" si="2"/>
        <v>39426.708071663343</v>
      </c>
      <c r="M23" s="25">
        <f>SUM(M24:M29)</f>
        <v>71051.977415701593</v>
      </c>
      <c r="N23" s="25">
        <f>SUM(N24:N29)</f>
        <v>104330.17875157575</v>
      </c>
      <c r="O23" s="26">
        <f>SUM(O24:O29)</f>
        <v>83741.766279243951</v>
      </c>
    </row>
    <row r="24" spans="2:17" s="32" customFormat="1" ht="18.75" customHeight="1" x14ac:dyDescent="0.3">
      <c r="B24" s="36"/>
      <c r="C24" s="28" t="s">
        <v>21</v>
      </c>
      <c r="D24" s="37" t="s">
        <v>22</v>
      </c>
      <c r="E24" s="37" t="s">
        <v>22</v>
      </c>
      <c r="F24" s="37" t="s">
        <v>22</v>
      </c>
      <c r="G24" s="29">
        <v>146</v>
      </c>
      <c r="H24" s="29">
        <v>44.073</v>
      </c>
      <c r="I24" s="29">
        <v>3.07</v>
      </c>
      <c r="J24" s="29">
        <v>1.58</v>
      </c>
      <c r="K24" s="29">
        <v>1.27</v>
      </c>
      <c r="L24" s="29">
        <v>1.55</v>
      </c>
      <c r="M24" s="29">
        <v>0.64999999999999991</v>
      </c>
      <c r="N24" s="34">
        <v>0</v>
      </c>
      <c r="O24" s="33">
        <v>0</v>
      </c>
    </row>
    <row r="25" spans="2:17" s="32" customFormat="1" ht="20.100000000000001" customHeight="1" x14ac:dyDescent="0.3">
      <c r="B25" s="27"/>
      <c r="C25" s="28" t="s">
        <v>23</v>
      </c>
      <c r="D25" s="29">
        <v>16047</v>
      </c>
      <c r="E25" s="29">
        <v>58101</v>
      </c>
      <c r="F25" s="29">
        <v>52212.756552222221</v>
      </c>
      <c r="G25" s="29">
        <v>24781.730000000003</v>
      </c>
      <c r="H25" s="29">
        <v>67694.428838168096</v>
      </c>
      <c r="I25" s="29">
        <v>55096.1618488889</v>
      </c>
      <c r="J25" s="29">
        <v>23028.57813882114</v>
      </c>
      <c r="K25" s="29">
        <v>20974.989495555554</v>
      </c>
      <c r="L25" s="30">
        <v>11926.979352047936</v>
      </c>
      <c r="M25" s="29">
        <v>31889.597215701586</v>
      </c>
      <c r="N25" s="29">
        <v>53495.756242462841</v>
      </c>
      <c r="O25" s="31">
        <v>47002.286824034927</v>
      </c>
    </row>
    <row r="26" spans="2:17" s="32" customFormat="1" ht="20.100000000000001" customHeight="1" x14ac:dyDescent="0.3">
      <c r="B26" s="27"/>
      <c r="C26" s="28" t="s">
        <v>24</v>
      </c>
      <c r="D26" s="29">
        <v>13425</v>
      </c>
      <c r="E26" s="29">
        <v>13598</v>
      </c>
      <c r="F26" s="29">
        <v>16379.410750019944</v>
      </c>
      <c r="G26" s="29">
        <v>17801</v>
      </c>
      <c r="H26" s="29">
        <v>17882.972290000002</v>
      </c>
      <c r="I26" s="29">
        <v>21483.690024999996</v>
      </c>
      <c r="J26" s="29">
        <v>22183.32476</v>
      </c>
      <c r="K26" s="29">
        <v>20440.549230000001</v>
      </c>
      <c r="L26" s="30">
        <v>27491.664909615414</v>
      </c>
      <c r="M26" s="30">
        <v>39153</v>
      </c>
      <c r="N26" s="30">
        <v>50819.6220091129</v>
      </c>
      <c r="O26" s="38">
        <v>36724.522855209019</v>
      </c>
      <c r="P26" s="39"/>
      <c r="Q26" s="39"/>
    </row>
    <row r="27" spans="2:17" s="32" customFormat="1" ht="20.100000000000001" customHeight="1" x14ac:dyDescent="0.3">
      <c r="B27" s="27"/>
      <c r="C27" s="28" t="s">
        <v>25</v>
      </c>
      <c r="D27" s="37" t="s">
        <v>22</v>
      </c>
      <c r="E27" s="37" t="s">
        <v>22</v>
      </c>
      <c r="F27" s="37" t="s">
        <v>22</v>
      </c>
      <c r="G27" s="29">
        <v>1</v>
      </c>
      <c r="H27" s="29">
        <v>3.2656000000000001</v>
      </c>
      <c r="I27" s="29">
        <v>3.4049399999999999</v>
      </c>
      <c r="J27" s="29">
        <v>4.4190599999999991</v>
      </c>
      <c r="K27" s="29">
        <v>3.1559699999999999</v>
      </c>
      <c r="L27" s="30">
        <v>6.5138099999999994</v>
      </c>
      <c r="M27" s="29">
        <v>8.7302000000000017</v>
      </c>
      <c r="N27" s="29">
        <v>14.8005</v>
      </c>
      <c r="O27" s="31">
        <v>14.956600000000002</v>
      </c>
      <c r="P27" s="40"/>
      <c r="Q27" s="41"/>
    </row>
    <row r="28" spans="2:17" s="32" customFormat="1" ht="18.75" customHeight="1" x14ac:dyDescent="0.3">
      <c r="B28" s="27"/>
      <c r="C28" s="28" t="s">
        <v>26</v>
      </c>
      <c r="D28" s="37" t="s">
        <v>22</v>
      </c>
      <c r="E28" s="37" t="s">
        <v>22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7" t="s">
        <v>22</v>
      </c>
      <c r="L28" s="37" t="s">
        <v>22</v>
      </c>
      <c r="M28" s="37" t="s">
        <v>22</v>
      </c>
      <c r="N28" s="42">
        <v>0</v>
      </c>
      <c r="O28" s="43">
        <v>0</v>
      </c>
    </row>
    <row r="29" spans="2:17" s="32" customFormat="1" ht="18.75" customHeight="1" x14ac:dyDescent="0.3">
      <c r="B29" s="27"/>
      <c r="C29" s="28" t="s">
        <v>19</v>
      </c>
      <c r="D29" s="29">
        <v>8</v>
      </c>
      <c r="E29" s="29">
        <v>2</v>
      </c>
      <c r="F29" s="37" t="s">
        <v>22</v>
      </c>
      <c r="G29" s="37" t="s">
        <v>22</v>
      </c>
      <c r="H29" s="37" t="s">
        <v>22</v>
      </c>
      <c r="I29" s="37" t="s">
        <v>22</v>
      </c>
      <c r="J29" s="29">
        <v>0.58000000000000007</v>
      </c>
      <c r="K29" s="29">
        <v>0</v>
      </c>
      <c r="L29" s="37" t="s">
        <v>22</v>
      </c>
      <c r="M29" s="37" t="s">
        <v>22</v>
      </c>
      <c r="N29" s="42">
        <v>0</v>
      </c>
      <c r="O29" s="43">
        <v>0</v>
      </c>
    </row>
    <row r="30" spans="2:17" s="3" customFormat="1" ht="10.5" customHeight="1" x14ac:dyDescent="0.3">
      <c r="B30" s="44"/>
      <c r="C30" s="45"/>
      <c r="D30" s="46"/>
      <c r="E30" s="46"/>
      <c r="F30" s="47"/>
      <c r="G30" s="47"/>
      <c r="H30" s="47"/>
      <c r="I30" s="47"/>
      <c r="J30" s="47"/>
      <c r="K30" s="47"/>
      <c r="L30" s="47"/>
      <c r="M30" s="47"/>
      <c r="N30" s="47"/>
      <c r="O30" s="48"/>
    </row>
    <row r="31" spans="2:17" s="3" customFormat="1" ht="5.25" customHeight="1" x14ac:dyDescent="0.3">
      <c r="B31" s="49"/>
      <c r="C31" s="19"/>
      <c r="D31" s="50"/>
      <c r="E31" s="50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17" s="55" customFormat="1" ht="12" customHeight="1" x14ac:dyDescent="0.3">
      <c r="B32" s="51" t="s">
        <v>27</v>
      </c>
      <c r="C32" s="52" t="s">
        <v>28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4"/>
      <c r="O32" s="54"/>
    </row>
    <row r="33" spans="2:15" s="3" customFormat="1" ht="12" customHeight="1" x14ac:dyDescent="0.3">
      <c r="C33" s="56" t="s">
        <v>29</v>
      </c>
      <c r="D33" s="57"/>
      <c r="E33" s="57"/>
      <c r="F33" s="57"/>
      <c r="G33" s="57"/>
      <c r="H33" s="57"/>
      <c r="I33" s="57"/>
      <c r="J33" s="57"/>
      <c r="K33" s="57"/>
      <c r="L33" s="57"/>
      <c r="N33" s="54"/>
      <c r="O33" s="54"/>
    </row>
    <row r="34" spans="2:15" s="55" customFormat="1" ht="12" customHeight="1" x14ac:dyDescent="0.3">
      <c r="B34" s="58"/>
      <c r="C34" s="52" t="s">
        <v>30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54"/>
    </row>
    <row r="35" spans="2:15" s="55" customFormat="1" ht="12" customHeight="1" x14ac:dyDescent="0.3">
      <c r="B35" s="49" t="s">
        <v>31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54"/>
    </row>
    <row r="36" spans="2:15" s="54" customFormat="1" x14ac:dyDescent="0.3">
      <c r="B36" s="49" t="s">
        <v>32</v>
      </c>
    </row>
    <row r="38" spans="2:15" s="59" customFormat="1" x14ac:dyDescent="0.3"/>
    <row r="39" spans="2:15" s="59" customFormat="1" x14ac:dyDescent="0.3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2:15" s="64" customFormat="1" ht="14.4" x14ac:dyDescent="0.3">
      <c r="B40" s="61"/>
      <c r="C40" s="62"/>
      <c r="D40" s="63">
        <v>2009</v>
      </c>
      <c r="E40" s="63">
        <v>2010</v>
      </c>
      <c r="F40" s="63">
        <v>2011</v>
      </c>
      <c r="G40" s="63">
        <v>2012</v>
      </c>
      <c r="H40" s="63">
        <v>2013</v>
      </c>
      <c r="I40" s="63">
        <v>2014</v>
      </c>
      <c r="J40" s="63">
        <v>2015</v>
      </c>
      <c r="K40" s="63">
        <v>2016</v>
      </c>
      <c r="L40" s="63">
        <v>2017</v>
      </c>
      <c r="M40" s="63">
        <v>2017</v>
      </c>
    </row>
    <row r="41" spans="2:15" s="64" customFormat="1" ht="14.4" x14ac:dyDescent="0.3">
      <c r="B41" s="61"/>
      <c r="C41" s="62" t="s">
        <v>33</v>
      </c>
      <c r="D41" s="65">
        <f t="shared" ref="D41:M42" si="3">+D18</f>
        <v>1261</v>
      </c>
      <c r="E41" s="65">
        <f t="shared" si="3"/>
        <v>2013</v>
      </c>
      <c r="F41" s="65">
        <f t="shared" si="3"/>
        <v>2422.8274859999997</v>
      </c>
      <c r="G41" s="65">
        <f t="shared" si="3"/>
        <v>3174</v>
      </c>
      <c r="H41" s="65">
        <f t="shared" si="3"/>
        <v>3839.8457000000003</v>
      </c>
      <c r="I41" s="65">
        <f t="shared" si="3"/>
        <v>4610.442344</v>
      </c>
      <c r="J41" s="65">
        <f t="shared" si="3"/>
        <v>3250.1912399999997</v>
      </c>
      <c r="K41" s="65">
        <f t="shared" si="3"/>
        <v>2949.66048</v>
      </c>
      <c r="L41" s="65">
        <f t="shared" si="3"/>
        <v>3041.8654710000001</v>
      </c>
      <c r="M41" s="65">
        <f t="shared" si="3"/>
        <v>2164.4740300000003</v>
      </c>
    </row>
    <row r="42" spans="2:15" s="64" customFormat="1" ht="14.4" x14ac:dyDescent="0.3">
      <c r="B42" s="61"/>
      <c r="C42" s="66" t="s">
        <v>34</v>
      </c>
      <c r="D42" s="67">
        <f t="shared" si="3"/>
        <v>12817</v>
      </c>
      <c r="E42" s="67">
        <f t="shared" si="3"/>
        <v>14250</v>
      </c>
      <c r="F42" s="65">
        <f t="shared" si="3"/>
        <v>19962.330527821978</v>
      </c>
      <c r="G42" s="65">
        <f t="shared" si="3"/>
        <v>24762</v>
      </c>
      <c r="H42" s="67">
        <f t="shared" si="3"/>
        <v>34992.490490000004</v>
      </c>
      <c r="I42" s="67">
        <f t="shared" si="3"/>
        <v>32923.388246666669</v>
      </c>
      <c r="J42" s="67">
        <f t="shared" si="3"/>
        <v>40946.486519999991</v>
      </c>
      <c r="K42" s="67">
        <f t="shared" si="3"/>
        <v>52245.400878979555</v>
      </c>
      <c r="L42" s="67">
        <f t="shared" si="3"/>
        <v>54878.430875791797</v>
      </c>
      <c r="M42" s="67">
        <f t="shared" si="3"/>
        <v>64372.37890839632</v>
      </c>
    </row>
    <row r="43" spans="2:15" s="64" customFormat="1" ht="14.4" x14ac:dyDescent="0.3">
      <c r="B43" s="68"/>
      <c r="C43" s="66" t="s">
        <v>35</v>
      </c>
      <c r="D43" s="67">
        <f t="shared" ref="D43:J43" si="4">+D26</f>
        <v>13425</v>
      </c>
      <c r="E43" s="67">
        <f t="shared" si="4"/>
        <v>13598</v>
      </c>
      <c r="F43" s="65">
        <f t="shared" si="4"/>
        <v>16379.410750019944</v>
      </c>
      <c r="G43" s="65">
        <f t="shared" si="4"/>
        <v>17801</v>
      </c>
      <c r="H43" s="67">
        <f t="shared" si="4"/>
        <v>17882.972290000002</v>
      </c>
      <c r="I43" s="67">
        <f t="shared" si="4"/>
        <v>21483.690024999996</v>
      </c>
      <c r="J43" s="67">
        <f t="shared" si="4"/>
        <v>22183.32476</v>
      </c>
      <c r="K43" s="67">
        <f>+K26</f>
        <v>20440.549230000001</v>
      </c>
      <c r="L43" s="67">
        <f>+L26</f>
        <v>27491.664909615414</v>
      </c>
      <c r="M43" s="67">
        <f>+M26</f>
        <v>39153</v>
      </c>
    </row>
    <row r="44" spans="2:15" s="64" customFormat="1" ht="14.4" x14ac:dyDescent="0.3">
      <c r="B44" s="69"/>
      <c r="C44" s="66" t="s">
        <v>36</v>
      </c>
      <c r="D44" s="67">
        <f t="shared" ref="D44:J44" si="5">+D25</f>
        <v>16047</v>
      </c>
      <c r="E44" s="67">
        <f t="shared" si="5"/>
        <v>58101</v>
      </c>
      <c r="F44" s="65">
        <f t="shared" si="5"/>
        <v>52212.756552222221</v>
      </c>
      <c r="G44" s="65">
        <f t="shared" si="5"/>
        <v>24781.730000000003</v>
      </c>
      <c r="H44" s="67">
        <f t="shared" si="5"/>
        <v>67694.428838168096</v>
      </c>
      <c r="I44" s="67">
        <f t="shared" si="5"/>
        <v>55096.1618488889</v>
      </c>
      <c r="J44" s="67">
        <f t="shared" si="5"/>
        <v>23028.57813882114</v>
      </c>
      <c r="K44" s="67">
        <f>+K25</f>
        <v>20974.989495555554</v>
      </c>
      <c r="L44" s="67">
        <f>+L25</f>
        <v>11926.979352047936</v>
      </c>
      <c r="M44" s="67">
        <f>+M25</f>
        <v>31889.597215701586</v>
      </c>
    </row>
    <row r="45" spans="2:15" s="59" customFormat="1" x14ac:dyDescent="0.3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2:15" s="59" customFormat="1" x14ac:dyDescent="0.3"/>
    <row r="47" spans="2:15" s="59" customFormat="1" x14ac:dyDescent="0.3"/>
    <row r="50" s="54" customFormat="1" x14ac:dyDescent="0.3"/>
    <row r="51" s="54" customFormat="1" x14ac:dyDescent="0.3"/>
    <row r="54" s="54" customFormat="1" x14ac:dyDescent="0.3"/>
    <row r="55" s="54" customFormat="1" x14ac:dyDescent="0.3"/>
  </sheetData>
  <mergeCells count="4">
    <mergeCell ref="B2:O2"/>
    <mergeCell ref="B3:O3"/>
    <mergeCell ref="B5:C5"/>
    <mergeCell ref="B7:C7"/>
  </mergeCells>
  <hyperlinks>
    <hyperlink ref="C1" location="Resumen!A1" display="INICIO" xr:uid="{31FC5C24-18FA-469C-A130-33D43065AB73}"/>
  </hyperlinks>
  <printOptions horizontalCentered="1" verticalCentered="1"/>
  <pageMargins left="0.59055118110236227" right="0.31496062992125984" top="0.78740157480314965" bottom="0.31496062992125984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a.1) Cos</vt:lpstr>
      <vt:lpstr>'a.1) 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cp:lastPrinted>2021-03-08T16:48:23Z</cp:lastPrinted>
  <dcterms:created xsi:type="dcterms:W3CDTF">2021-03-08T16:32:41Z</dcterms:created>
  <dcterms:modified xsi:type="dcterms:W3CDTF">2021-03-08T16:48:38Z</dcterms:modified>
</cp:coreProperties>
</file>