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son\trabajo dga\RNIA\notas de prensa\para boletin\estadistica\2019\"/>
    </mc:Choice>
  </mc:AlternateContent>
  <xr:revisionPtr revIDLastSave="0" documentId="8_{EBCE44C9-2050-42C9-AA73-A3988029F082}" xr6:coauthVersionLast="36" xr6:coauthVersionMax="36" xr10:uidLastSave="{00000000-0000-0000-0000-000000000000}"/>
  <bookViews>
    <workbookView xWindow="0" yWindow="0" windowWidth="23040" windowHeight="9060" xr2:uid="{93CEE527-82A2-4033-989E-BD145F4C9D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V23" i="1"/>
  <c r="U23" i="1"/>
  <c r="U7" i="1" s="1"/>
  <c r="T23" i="1"/>
  <c r="T7" i="1" s="1"/>
  <c r="S23" i="1"/>
  <c r="R23" i="1"/>
  <c r="Q23" i="1"/>
  <c r="P23" i="1"/>
  <c r="O23" i="1"/>
  <c r="N23" i="1"/>
  <c r="M23" i="1"/>
  <c r="M7" i="1" s="1"/>
  <c r="L23" i="1"/>
  <c r="L7" i="1" s="1"/>
  <c r="K23" i="1"/>
  <c r="J23" i="1"/>
  <c r="D23" i="1"/>
  <c r="V9" i="1"/>
  <c r="V7" i="1" s="1"/>
  <c r="U9" i="1"/>
  <c r="T9" i="1"/>
  <c r="S9" i="1"/>
  <c r="S7" i="1" s="1"/>
  <c r="R9" i="1"/>
  <c r="R7" i="1" s="1"/>
  <c r="Q9" i="1"/>
  <c r="P9" i="1"/>
  <c r="O9" i="1"/>
  <c r="N9" i="1"/>
  <c r="N7" i="1" s="1"/>
  <c r="M9" i="1"/>
  <c r="L9" i="1"/>
  <c r="K9" i="1"/>
  <c r="K7" i="1" s="1"/>
  <c r="J9" i="1"/>
  <c r="J7" i="1" s="1"/>
  <c r="Q7" i="1"/>
  <c r="P7" i="1"/>
  <c r="O7" i="1"/>
  <c r="D7" i="1"/>
</calcChain>
</file>

<file path=xl/sharedStrings.xml><?xml version="1.0" encoding="utf-8"?>
<sst xmlns="http://schemas.openxmlformats.org/spreadsheetml/2006/main" count="84" uniqueCount="32">
  <si>
    <t>PERÚ: COSECHA DE RECURSOS HIDROBIOLÓGICOS PROCEDENTES DE LA ACTIVIDAD DE ACUICULTURA 
POR ÁMBITO Y ESPECIE, 2009-19</t>
  </si>
  <si>
    <t>(TM)</t>
  </si>
  <si>
    <t>Ámbito / Especie</t>
  </si>
  <si>
    <t>Total</t>
  </si>
  <si>
    <t>Continental</t>
  </si>
  <si>
    <t>Boquichico</t>
  </si>
  <si>
    <t>Camarón Gigante de Malasia</t>
  </si>
  <si>
    <t>Carachama</t>
  </si>
  <si>
    <t>-</t>
  </si>
  <si>
    <t>Carpa</t>
  </si>
  <si>
    <t>Gamitana</t>
  </si>
  <si>
    <t>Paco</t>
  </si>
  <si>
    <t>Pacotana</t>
  </si>
  <si>
    <t>Paiche</t>
  </si>
  <si>
    <t>Tilapia</t>
  </si>
  <si>
    <t>Trucha</t>
  </si>
  <si>
    <t>Sabalo</t>
  </si>
  <si>
    <t>Otros</t>
  </si>
  <si>
    <t>Marítimo</t>
  </si>
  <si>
    <t>Algas</t>
  </si>
  <si>
    <t>Concha de Abanico</t>
  </si>
  <si>
    <t>Langostino</t>
  </si>
  <si>
    <t>Lenguado</t>
  </si>
  <si>
    <t>Ostras del Pacifico</t>
  </si>
  <si>
    <t>(*) Cifras sujetas a reajustes</t>
  </si>
  <si>
    <t>Nota:  La cosecha de concha de abanico a partir del 2010 incluye lo procedente del repoblamiento en Parachique</t>
  </si>
  <si>
    <t xml:space="preserve">   "0" Corresponde a cifras menores que 0.5 TM.</t>
  </si>
  <si>
    <t>Fuente: Direcciones Regionales de Producción (DIREPRO)  y Empresas Acuícolas</t>
  </si>
  <si>
    <t>TILAPIA</t>
  </si>
  <si>
    <t>TRUCHA</t>
  </si>
  <si>
    <t>LANGOSTINO</t>
  </si>
  <si>
    <t>C. ABANICO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</si>
</sst>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5" formatCode="#,##0;[Red]#,##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 Light"/>
      <family val="2"/>
    </font>
    <font>
      <sz val="9"/>
      <name val="Calibri Light"/>
      <family val="2"/>
    </font>
    <font>
      <sz val="9"/>
      <name val="Arial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EE39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7" fontId="4" fillId="3" borderId="0" xfId="0" applyNumberFormat="1" applyFont="1" applyFill="1" applyBorder="1" applyAlignment="1">
      <alignment horizontal="right"/>
    </xf>
    <xf numFmtId="37" fontId="5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/>
    <xf numFmtId="166" fontId="5" fillId="3" borderId="8" xfId="1" applyNumberFormat="1" applyFont="1" applyFill="1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37" fontId="3" fillId="0" borderId="0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8" xfId="0" applyFont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37" fontId="4" fillId="4" borderId="0" xfId="0" applyNumberFormat="1" applyFont="1" applyFill="1" applyBorder="1" applyAlignment="1">
      <alignment horizontal="right"/>
    </xf>
    <xf numFmtId="37" fontId="5" fillId="4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 applyAlignment="1"/>
    <xf numFmtId="3" fontId="5" fillId="4" borderId="8" xfId="0" applyNumberFormat="1" applyFont="1" applyFill="1" applyBorder="1" applyAlignment="1"/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37" fontId="3" fillId="0" borderId="0" xfId="0" applyNumberFormat="1" applyFont="1" applyFill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3" fontId="6" fillId="0" borderId="8" xfId="0" applyNumberFormat="1" applyFont="1" applyFill="1" applyBorder="1" applyAlignment="1"/>
    <xf numFmtId="43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37" fontId="3" fillId="0" borderId="0" xfId="0" quotePrefix="1" applyNumberFormat="1" applyFont="1" applyFill="1" applyBorder="1" applyAlignment="1">
      <alignment horizontal="right"/>
    </xf>
    <xf numFmtId="37" fontId="6" fillId="0" borderId="0" xfId="0" quotePrefix="1" applyNumberFormat="1" applyFont="1" applyFill="1" applyBorder="1" applyAlignment="1">
      <alignment horizontal="right"/>
    </xf>
    <xf numFmtId="0" fontId="4" fillId="0" borderId="5" xfId="0" applyFont="1" applyFill="1" applyBorder="1" applyAlignment="1"/>
    <xf numFmtId="37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3" fillId="0" borderId="9" xfId="0" applyFont="1" applyBorder="1" applyAlignment="1"/>
    <xf numFmtId="0" fontId="3" fillId="0" borderId="10" xfId="0" applyFont="1" applyBorder="1" applyAlignment="1"/>
    <xf numFmtId="39" fontId="3" fillId="0" borderId="10" xfId="0" applyNumberFormat="1" applyFont="1" applyBorder="1" applyAlignment="1"/>
    <xf numFmtId="39" fontId="7" fillId="0" borderId="10" xfId="0" applyNumberFormat="1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8" fillId="0" borderId="0" xfId="0" applyFont="1" applyBorder="1" applyAlignment="1">
      <alignment vertical="center"/>
    </xf>
    <xf numFmtId="39" fontId="3" fillId="0" borderId="0" xfId="0" applyNumberFormat="1" applyFont="1" applyBorder="1" applyAlignment="1"/>
    <xf numFmtId="39" fontId="7" fillId="0" borderId="0" xfId="0" applyNumberFormat="1" applyFont="1" applyBorder="1" applyAlignment="1"/>
    <xf numFmtId="3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43" fontId="10" fillId="0" borderId="0" xfId="1" applyFont="1" applyAlignment="1">
      <alignment vertical="center"/>
    </xf>
    <xf numFmtId="3" fontId="9" fillId="0" borderId="0" xfId="0" applyNumberFormat="1" applyFont="1" applyFill="1"/>
    <xf numFmtId="0" fontId="11" fillId="0" borderId="0" xfId="0" applyFont="1" applyBorder="1" applyAlignment="1">
      <alignment vertical="center"/>
    </xf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3" fillId="0" borderId="0" xfId="1" applyFont="1"/>
    <xf numFmtId="0" fontId="13" fillId="5" borderId="0" xfId="0" applyFont="1" applyFill="1"/>
    <xf numFmtId="3" fontId="13" fillId="0" borderId="0" xfId="0" applyNumberFormat="1" applyFont="1" applyFill="1"/>
    <xf numFmtId="0" fontId="14" fillId="5" borderId="0" xfId="0" applyFont="1" applyFill="1" applyAlignment="1">
      <alignment vertical="center"/>
    </xf>
    <xf numFmtId="0" fontId="15" fillId="5" borderId="1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3" fontId="14" fillId="5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vertical="center"/>
    </xf>
    <xf numFmtId="1" fontId="14" fillId="5" borderId="0" xfId="0" applyNumberFormat="1" applyFont="1" applyFill="1" applyBorder="1" applyAlignment="1">
      <alignment vertical="center"/>
    </xf>
    <xf numFmtId="3" fontId="14" fillId="5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4405-F685-4859-B69D-0FE39531E2DF}">
  <dimension ref="B2:W54"/>
  <sheetViews>
    <sheetView tabSelected="1" workbookViewId="0">
      <selection sqref="A1:XFD1048576"/>
    </sheetView>
  </sheetViews>
  <sheetFormatPr baseColWidth="10" defaultColWidth="9.109375" defaultRowHeight="13.8" x14ac:dyDescent="0.3"/>
  <cols>
    <col min="1" max="1" width="1.6640625" style="81" customWidth="1"/>
    <col min="2" max="2" width="2.88671875" style="81" customWidth="1"/>
    <col min="3" max="3" width="28.109375" style="81" customWidth="1"/>
    <col min="4" max="6" width="9.44140625" style="81" customWidth="1"/>
    <col min="7" max="10" width="9.6640625" style="81" customWidth="1"/>
    <col min="11" max="21" width="14.6640625" style="81" customWidth="1"/>
    <col min="22" max="22" width="14.5546875" style="81" customWidth="1"/>
    <col min="23" max="23" width="12" style="82" customWidth="1"/>
    <col min="24" max="16384" width="9.109375" style="81"/>
  </cols>
  <sheetData>
    <row r="2" spans="2:23" s="3" customFormat="1" ht="33.75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2:23" s="3" customFormat="1" ht="16.5" customHeight="1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</row>
    <row r="4" spans="2:23" s="3" customFormat="1" ht="7.5" customHeigh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W4" s="2"/>
    </row>
    <row r="5" spans="2:23" s="3" customFormat="1" ht="38.25" customHeight="1" x14ac:dyDescent="0.3">
      <c r="B5" s="6" t="s">
        <v>2</v>
      </c>
      <c r="C5" s="7"/>
      <c r="D5" s="8">
        <v>2000</v>
      </c>
      <c r="E5" s="8">
        <v>2001</v>
      </c>
      <c r="F5" s="8">
        <v>2002</v>
      </c>
      <c r="G5" s="8">
        <v>2003</v>
      </c>
      <c r="H5" s="8">
        <v>2005</v>
      </c>
      <c r="I5" s="8">
        <v>2006</v>
      </c>
      <c r="J5" s="9">
        <v>2007</v>
      </c>
      <c r="K5" s="9">
        <v>2008</v>
      </c>
      <c r="L5" s="8">
        <v>2009</v>
      </c>
      <c r="M5" s="8">
        <v>2010</v>
      </c>
      <c r="N5" s="8">
        <v>2011</v>
      </c>
      <c r="O5" s="8">
        <v>2012</v>
      </c>
      <c r="P5" s="8">
        <v>2013</v>
      </c>
      <c r="Q5" s="10">
        <v>2014</v>
      </c>
      <c r="R5" s="10">
        <v>2015</v>
      </c>
      <c r="S5" s="10">
        <v>2016</v>
      </c>
      <c r="T5" s="10">
        <v>2017</v>
      </c>
      <c r="U5" s="10">
        <v>2018</v>
      </c>
      <c r="V5" s="10">
        <v>2019</v>
      </c>
      <c r="W5" s="2"/>
    </row>
    <row r="6" spans="2:23" s="3" customFormat="1" ht="3" customHeight="1" x14ac:dyDescent="0.3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4"/>
      <c r="R6" s="14"/>
      <c r="S6" s="14"/>
      <c r="T6" s="15"/>
      <c r="U6" s="15"/>
      <c r="V6" s="15"/>
      <c r="W6" s="2"/>
    </row>
    <row r="7" spans="2:23" s="3" customFormat="1" ht="14.25" customHeight="1" x14ac:dyDescent="0.3">
      <c r="B7" s="16" t="s">
        <v>3</v>
      </c>
      <c r="C7" s="17"/>
      <c r="D7" s="18">
        <f>+D9+D23</f>
        <v>6665</v>
      </c>
      <c r="E7" s="19">
        <v>7539</v>
      </c>
      <c r="F7" s="19">
        <v>11534</v>
      </c>
      <c r="G7" s="19">
        <v>13610</v>
      </c>
      <c r="H7" s="19">
        <v>25978</v>
      </c>
      <c r="I7" s="19">
        <v>28387</v>
      </c>
      <c r="J7" s="19">
        <f t="shared" ref="J7:U7" si="0">SUM(J9,J23)</f>
        <v>39531</v>
      </c>
      <c r="K7" s="19">
        <f t="shared" si="0"/>
        <v>43119</v>
      </c>
      <c r="L7" s="20">
        <f t="shared" si="0"/>
        <v>44317</v>
      </c>
      <c r="M7" s="20">
        <f t="shared" si="0"/>
        <v>89021</v>
      </c>
      <c r="N7" s="20">
        <f t="shared" si="0"/>
        <v>92200.800716064143</v>
      </c>
      <c r="O7" s="20">
        <f t="shared" si="0"/>
        <v>72293.41</v>
      </c>
      <c r="P7" s="20">
        <f t="shared" si="0"/>
        <v>125692.95208316811</v>
      </c>
      <c r="Q7" s="20">
        <f t="shared" si="0"/>
        <v>115269.36440455557</v>
      </c>
      <c r="R7" s="20">
        <f t="shared" si="0"/>
        <v>90976.44052402454</v>
      </c>
      <c r="S7" s="20">
        <f t="shared" si="0"/>
        <v>100191.45182413512</v>
      </c>
      <c r="T7" s="20">
        <f t="shared" si="0"/>
        <v>100454.82190345514</v>
      </c>
      <c r="U7" s="20">
        <f t="shared" si="0"/>
        <v>134354.96718927639</v>
      </c>
      <c r="V7" s="21">
        <f>+V9+V23</f>
        <v>137787.51731011792</v>
      </c>
      <c r="W7" s="2"/>
    </row>
    <row r="8" spans="2:23" s="3" customFormat="1" ht="3" customHeight="1" x14ac:dyDescent="0.3">
      <c r="B8" s="22"/>
      <c r="C8" s="23"/>
      <c r="D8" s="24"/>
      <c r="E8" s="25"/>
      <c r="F8" s="25"/>
      <c r="G8" s="25"/>
      <c r="H8" s="25"/>
      <c r="I8" s="25"/>
      <c r="J8" s="25"/>
      <c r="K8" s="25"/>
      <c r="L8" s="26"/>
      <c r="M8" s="26"/>
      <c r="N8" s="27"/>
      <c r="O8" s="27"/>
      <c r="P8" s="27"/>
      <c r="Q8" s="27"/>
      <c r="R8" s="27"/>
      <c r="S8" s="27"/>
      <c r="T8" s="27"/>
      <c r="U8" s="27"/>
      <c r="V8" s="28"/>
      <c r="W8" s="2"/>
    </row>
    <row r="9" spans="2:23" s="3" customFormat="1" ht="18.75" customHeight="1" x14ac:dyDescent="0.3">
      <c r="B9" s="29"/>
      <c r="C9" s="30" t="s">
        <v>4</v>
      </c>
      <c r="D9" s="31">
        <v>2041</v>
      </c>
      <c r="E9" s="32">
        <v>2872</v>
      </c>
      <c r="F9" s="32">
        <v>3231</v>
      </c>
      <c r="G9" s="32">
        <v>3601</v>
      </c>
      <c r="H9" s="32">
        <v>6586</v>
      </c>
      <c r="I9" s="32">
        <v>6793</v>
      </c>
      <c r="J9" s="32">
        <f>SUM(J10:J21)</f>
        <v>9348</v>
      </c>
      <c r="K9" s="32">
        <f>SUM(K10:K21)</f>
        <v>14986</v>
      </c>
      <c r="L9" s="33">
        <f>SUM(L10:L21)</f>
        <v>14837</v>
      </c>
      <c r="M9" s="33">
        <f t="shared" ref="M9:S9" si="1">SUM(M10:M21)</f>
        <v>17320</v>
      </c>
      <c r="N9" s="33">
        <f>SUM(N10:N21)</f>
        <v>23608.633413821979</v>
      </c>
      <c r="O9" s="33">
        <f t="shared" si="1"/>
        <v>29563.68</v>
      </c>
      <c r="P9" s="33">
        <f t="shared" si="1"/>
        <v>40068.212355000003</v>
      </c>
      <c r="Q9" s="33">
        <f>SUM(Q10:Q21)</f>
        <v>38683.037590666674</v>
      </c>
      <c r="R9" s="33">
        <f t="shared" si="1"/>
        <v>45757.958565203393</v>
      </c>
      <c r="S9" s="33">
        <f t="shared" si="1"/>
        <v>58771.487128579553</v>
      </c>
      <c r="T9" s="33">
        <f>SUM(T10:T21)</f>
        <v>61028.113831791801</v>
      </c>
      <c r="U9" s="33">
        <f>SUM(U10:U21)</f>
        <v>70164.116740607773</v>
      </c>
      <c r="V9" s="34">
        <f>SUM(V10:V22)</f>
        <v>52870.948718044645</v>
      </c>
      <c r="W9" s="2"/>
    </row>
    <row r="10" spans="2:23" s="42" customFormat="1" ht="18.75" customHeight="1" x14ac:dyDescent="0.3">
      <c r="B10" s="35"/>
      <c r="C10" s="36" t="s">
        <v>5</v>
      </c>
      <c r="D10" s="37">
        <v>11</v>
      </c>
      <c r="E10" s="38">
        <v>7</v>
      </c>
      <c r="F10" s="38">
        <v>6</v>
      </c>
      <c r="G10" s="38">
        <v>103</v>
      </c>
      <c r="H10" s="38">
        <v>60</v>
      </c>
      <c r="I10" s="38">
        <v>12</v>
      </c>
      <c r="J10" s="38">
        <v>15</v>
      </c>
      <c r="K10" s="38">
        <v>25</v>
      </c>
      <c r="L10" s="39">
        <v>27</v>
      </c>
      <c r="M10" s="39">
        <v>36</v>
      </c>
      <c r="N10" s="39">
        <v>15.02</v>
      </c>
      <c r="O10" s="39">
        <v>35.4</v>
      </c>
      <c r="P10" s="39">
        <v>55.936</v>
      </c>
      <c r="Q10" s="39">
        <v>5.8549999999999995</v>
      </c>
      <c r="R10" s="39">
        <v>8.99</v>
      </c>
      <c r="S10" s="39">
        <v>31.499300000000002</v>
      </c>
      <c r="T10" s="39">
        <v>57.831569999999992</v>
      </c>
      <c r="U10" s="39">
        <v>29.037790000000001</v>
      </c>
      <c r="V10" s="40">
        <v>26.959</v>
      </c>
      <c r="W10" s="41"/>
    </row>
    <row r="11" spans="2:23" s="42" customFormat="1" ht="18.75" customHeight="1" x14ac:dyDescent="0.3">
      <c r="B11" s="35"/>
      <c r="C11" s="36" t="s">
        <v>6</v>
      </c>
      <c r="D11" s="37">
        <v>10</v>
      </c>
      <c r="E11" s="38">
        <v>6</v>
      </c>
      <c r="F11" s="38">
        <v>7</v>
      </c>
      <c r="G11" s="38">
        <v>8</v>
      </c>
      <c r="H11" s="38">
        <v>18</v>
      </c>
      <c r="I11" s="38">
        <v>11</v>
      </c>
      <c r="J11" s="38">
        <v>4</v>
      </c>
      <c r="K11" s="38">
        <v>6</v>
      </c>
      <c r="L11" s="39">
        <v>11</v>
      </c>
      <c r="M11" s="39">
        <v>15</v>
      </c>
      <c r="N11" s="39">
        <v>12.707000000000001</v>
      </c>
      <c r="O11" s="39">
        <v>11.38</v>
      </c>
      <c r="P11" s="39">
        <v>20.149999999999999</v>
      </c>
      <c r="Q11" s="39">
        <v>78.125999999999991</v>
      </c>
      <c r="R11" s="39">
        <v>20.783300000000001</v>
      </c>
      <c r="S11" s="39">
        <v>33.612400000000001</v>
      </c>
      <c r="T11" s="39">
        <v>26.260000000000005</v>
      </c>
      <c r="U11" s="39">
        <v>28.697999999999997</v>
      </c>
      <c r="V11" s="40">
        <v>60.320179999999993</v>
      </c>
      <c r="W11" s="41"/>
    </row>
    <row r="12" spans="2:23" s="42" customFormat="1" ht="18.75" customHeight="1" x14ac:dyDescent="0.3">
      <c r="B12" s="35"/>
      <c r="C12" s="36" t="s">
        <v>7</v>
      </c>
      <c r="D12" s="37" t="s">
        <v>8</v>
      </c>
      <c r="E12" s="38" t="s">
        <v>8</v>
      </c>
      <c r="F12" s="38">
        <v>1</v>
      </c>
      <c r="G12" s="38">
        <v>0</v>
      </c>
      <c r="H12" s="38">
        <v>0</v>
      </c>
      <c r="I12" s="38">
        <v>0</v>
      </c>
      <c r="J12" s="38">
        <v>1</v>
      </c>
      <c r="K12" s="38">
        <v>4</v>
      </c>
      <c r="L12" s="39">
        <v>1</v>
      </c>
      <c r="M12" s="39">
        <v>22</v>
      </c>
      <c r="N12" s="39">
        <v>6.0059999999999993</v>
      </c>
      <c r="O12" s="39">
        <v>6.89</v>
      </c>
      <c r="P12" s="39">
        <v>9.5408200000000001</v>
      </c>
      <c r="Q12" s="39">
        <v>4.8061500000000006</v>
      </c>
      <c r="R12" s="39">
        <v>4.4786799999999998</v>
      </c>
      <c r="S12" s="39">
        <v>8.8735400000000002</v>
      </c>
      <c r="T12" s="39">
        <v>5.8069500000000005</v>
      </c>
      <c r="U12" s="39">
        <v>2.7589999999999995</v>
      </c>
      <c r="V12" s="40">
        <v>10.3111</v>
      </c>
      <c r="W12" s="41"/>
    </row>
    <row r="13" spans="2:23" s="42" customFormat="1" ht="18.75" customHeight="1" x14ac:dyDescent="0.3">
      <c r="B13" s="35"/>
      <c r="C13" s="36" t="s">
        <v>9</v>
      </c>
      <c r="D13" s="37">
        <v>6</v>
      </c>
      <c r="E13" s="38">
        <v>10</v>
      </c>
      <c r="F13" s="38">
        <v>6</v>
      </c>
      <c r="G13" s="38">
        <v>0</v>
      </c>
      <c r="H13" s="38">
        <v>3</v>
      </c>
      <c r="I13" s="38">
        <v>11</v>
      </c>
      <c r="J13" s="38">
        <v>13</v>
      </c>
      <c r="K13" s="38">
        <v>15</v>
      </c>
      <c r="L13" s="39">
        <v>15</v>
      </c>
      <c r="M13" s="39">
        <v>19</v>
      </c>
      <c r="N13" s="39">
        <v>7.754999999999999</v>
      </c>
      <c r="O13" s="39">
        <v>18.910000000000004</v>
      </c>
      <c r="P13" s="39">
        <v>6.1724099999999993</v>
      </c>
      <c r="Q13" s="39">
        <v>2.0136000000000003</v>
      </c>
      <c r="R13" s="39">
        <v>4.0140000000000002</v>
      </c>
      <c r="S13" s="39">
        <v>3.8906999999999998</v>
      </c>
      <c r="T13" s="39">
        <v>5.2962700000000007</v>
      </c>
      <c r="U13" s="39">
        <v>3.9384000000000006</v>
      </c>
      <c r="V13" s="40">
        <v>0.11799999999999999</v>
      </c>
      <c r="W13" s="41"/>
    </row>
    <row r="14" spans="2:23" s="42" customFormat="1" ht="18.75" customHeight="1" x14ac:dyDescent="0.3">
      <c r="B14" s="35"/>
      <c r="C14" s="36" t="s">
        <v>10</v>
      </c>
      <c r="D14" s="37">
        <v>14</v>
      </c>
      <c r="E14" s="38">
        <v>20</v>
      </c>
      <c r="F14" s="38">
        <v>54</v>
      </c>
      <c r="G14" s="38">
        <v>203</v>
      </c>
      <c r="H14" s="38">
        <v>251</v>
      </c>
      <c r="I14" s="38">
        <v>344</v>
      </c>
      <c r="J14" s="38">
        <v>414</v>
      </c>
      <c r="K14" s="38">
        <v>539</v>
      </c>
      <c r="L14" s="39">
        <v>564</v>
      </c>
      <c r="M14" s="39">
        <v>680</v>
      </c>
      <c r="N14" s="39">
        <v>521.90269999999998</v>
      </c>
      <c r="O14" s="39">
        <v>452.64</v>
      </c>
      <c r="P14" s="39">
        <v>530.53498500000001</v>
      </c>
      <c r="Q14" s="39">
        <v>504.25630000000001</v>
      </c>
      <c r="R14" s="39">
        <v>298.50127999999995</v>
      </c>
      <c r="S14" s="39">
        <v>1863.0431956</v>
      </c>
      <c r="T14" s="39">
        <v>1046.5826450000002</v>
      </c>
      <c r="U14" s="39">
        <v>952.31855000000007</v>
      </c>
      <c r="V14" s="40">
        <v>800.23476000000005</v>
      </c>
      <c r="W14" s="41"/>
    </row>
    <row r="15" spans="2:23" s="42" customFormat="1" ht="18.75" customHeight="1" x14ac:dyDescent="0.3">
      <c r="B15" s="35"/>
      <c r="C15" s="36" t="s">
        <v>11</v>
      </c>
      <c r="D15" s="37">
        <v>26</v>
      </c>
      <c r="E15" s="38">
        <v>20</v>
      </c>
      <c r="F15" s="38">
        <v>36</v>
      </c>
      <c r="G15" s="38">
        <v>9</v>
      </c>
      <c r="H15" s="38">
        <v>43</v>
      </c>
      <c r="I15" s="38">
        <v>38</v>
      </c>
      <c r="J15" s="38">
        <v>34</v>
      </c>
      <c r="K15" s="38">
        <v>71</v>
      </c>
      <c r="L15" s="39">
        <v>75</v>
      </c>
      <c r="M15" s="39">
        <v>101</v>
      </c>
      <c r="N15" s="39">
        <v>130.273</v>
      </c>
      <c r="O15" s="39">
        <v>299.32000000000005</v>
      </c>
      <c r="P15" s="39">
        <v>443.19394999999997</v>
      </c>
      <c r="Q15" s="39">
        <v>452.71600000000001</v>
      </c>
      <c r="R15" s="39">
        <v>825.32840000000022</v>
      </c>
      <c r="S15" s="39">
        <v>1390.2803840000001</v>
      </c>
      <c r="T15" s="39">
        <v>1623.9429200000002</v>
      </c>
      <c r="U15" s="39">
        <v>2184.2094022114488</v>
      </c>
      <c r="V15" s="40">
        <v>1872.6018499999998</v>
      </c>
      <c r="W15" s="41"/>
    </row>
    <row r="16" spans="2:23" s="42" customFormat="1" ht="18.75" customHeight="1" x14ac:dyDescent="0.3">
      <c r="B16" s="35"/>
      <c r="C16" s="36" t="s">
        <v>12</v>
      </c>
      <c r="D16" s="43" t="s">
        <v>8</v>
      </c>
      <c r="E16" s="44" t="s">
        <v>8</v>
      </c>
      <c r="F16" s="38">
        <v>4</v>
      </c>
      <c r="G16" s="38">
        <v>6</v>
      </c>
      <c r="H16" s="38">
        <v>17</v>
      </c>
      <c r="I16" s="38">
        <v>6</v>
      </c>
      <c r="J16" s="38">
        <v>86</v>
      </c>
      <c r="K16" s="38">
        <v>59</v>
      </c>
      <c r="L16" s="39">
        <v>12</v>
      </c>
      <c r="M16" s="39">
        <v>3</v>
      </c>
      <c r="N16" s="39">
        <v>12.455</v>
      </c>
      <c r="O16" s="39">
        <v>17.16</v>
      </c>
      <c r="P16" s="39">
        <v>14.782000000000002</v>
      </c>
      <c r="Q16" s="39">
        <v>8.6950000000000003</v>
      </c>
      <c r="R16" s="39">
        <v>219.08000000000004</v>
      </c>
      <c r="S16" s="39">
        <v>11.180000000000001</v>
      </c>
      <c r="T16" s="39">
        <v>34.939</v>
      </c>
      <c r="U16" s="39">
        <v>14.324</v>
      </c>
      <c r="V16" s="40">
        <v>0</v>
      </c>
      <c r="W16" s="41"/>
    </row>
    <row r="17" spans="2:23" s="42" customFormat="1" ht="18.75" customHeight="1" x14ac:dyDescent="0.3">
      <c r="B17" s="35"/>
      <c r="C17" s="36" t="s">
        <v>13</v>
      </c>
      <c r="D17" s="37" t="s">
        <v>8</v>
      </c>
      <c r="E17" s="38" t="s">
        <v>8</v>
      </c>
      <c r="F17" s="38" t="s">
        <v>8</v>
      </c>
      <c r="G17" s="38">
        <v>0</v>
      </c>
      <c r="H17" s="38">
        <v>14</v>
      </c>
      <c r="I17" s="38">
        <v>2</v>
      </c>
      <c r="J17" s="38" t="s">
        <v>8</v>
      </c>
      <c r="K17" s="38">
        <v>1</v>
      </c>
      <c r="L17" s="39">
        <v>3</v>
      </c>
      <c r="M17" s="39">
        <v>48</v>
      </c>
      <c r="N17" s="39">
        <v>422.23370000000006</v>
      </c>
      <c r="O17" s="39">
        <v>637.15999999999985</v>
      </c>
      <c r="P17" s="39">
        <v>94.434999999999988</v>
      </c>
      <c r="Q17" s="39">
        <v>54.638949999999994</v>
      </c>
      <c r="R17" s="39">
        <v>135.13414520340768</v>
      </c>
      <c r="S17" s="39">
        <v>142.22411</v>
      </c>
      <c r="T17" s="39">
        <v>217.6208</v>
      </c>
      <c r="U17" s="39">
        <v>294.74091999999996</v>
      </c>
      <c r="V17" s="40">
        <v>85.870679999999993</v>
      </c>
      <c r="W17" s="41"/>
    </row>
    <row r="18" spans="2:23" s="42" customFormat="1" ht="18.75" customHeight="1" x14ac:dyDescent="0.3">
      <c r="B18" s="35"/>
      <c r="C18" s="36" t="s">
        <v>14</v>
      </c>
      <c r="D18" s="37">
        <v>46</v>
      </c>
      <c r="E18" s="38">
        <v>223</v>
      </c>
      <c r="F18" s="38">
        <v>122</v>
      </c>
      <c r="G18" s="38">
        <v>112</v>
      </c>
      <c r="H18" s="38">
        <v>619</v>
      </c>
      <c r="I18" s="38">
        <v>494</v>
      </c>
      <c r="J18" s="38">
        <v>1741</v>
      </c>
      <c r="K18" s="38">
        <v>1714</v>
      </c>
      <c r="L18" s="39">
        <v>1261</v>
      </c>
      <c r="M18" s="39">
        <v>2013</v>
      </c>
      <c r="N18" s="39">
        <v>2422.8274859999997</v>
      </c>
      <c r="O18" s="39">
        <v>3174</v>
      </c>
      <c r="P18" s="39">
        <v>3839.8457000000003</v>
      </c>
      <c r="Q18" s="39">
        <v>4610.442344</v>
      </c>
      <c r="R18" s="39">
        <v>3250.1912399999997</v>
      </c>
      <c r="S18" s="39">
        <v>2949.66048</v>
      </c>
      <c r="T18" s="39">
        <v>3041.8654710000001</v>
      </c>
      <c r="U18" s="39">
        <v>2164.4740300000003</v>
      </c>
      <c r="V18" s="40">
        <v>1929.8198500000001</v>
      </c>
      <c r="W18" s="41"/>
    </row>
    <row r="19" spans="2:23" s="42" customFormat="1" ht="18.75" customHeight="1" x14ac:dyDescent="0.3">
      <c r="B19" s="35"/>
      <c r="C19" s="36" t="s">
        <v>15</v>
      </c>
      <c r="D19" s="37">
        <v>1928</v>
      </c>
      <c r="E19" s="38">
        <v>2586</v>
      </c>
      <c r="F19" s="38">
        <v>2981</v>
      </c>
      <c r="G19" s="38">
        <v>3111</v>
      </c>
      <c r="H19" s="38">
        <v>5475</v>
      </c>
      <c r="I19" s="38">
        <v>5794</v>
      </c>
      <c r="J19" s="38">
        <v>6997</v>
      </c>
      <c r="K19" s="38">
        <v>12497</v>
      </c>
      <c r="L19" s="39">
        <v>12817</v>
      </c>
      <c r="M19" s="39">
        <v>14250</v>
      </c>
      <c r="N19" s="39">
        <v>19962.330527821978</v>
      </c>
      <c r="O19" s="39">
        <v>24762</v>
      </c>
      <c r="P19" s="39">
        <v>34992.490490000004</v>
      </c>
      <c r="Q19" s="39">
        <v>32923.388246666669</v>
      </c>
      <c r="R19" s="39">
        <v>40946.486519999991</v>
      </c>
      <c r="S19" s="39">
        <v>52245.400878979555</v>
      </c>
      <c r="T19" s="39">
        <v>54878.430875791797</v>
      </c>
      <c r="U19" s="39">
        <v>64372.37890839632</v>
      </c>
      <c r="V19" s="40">
        <v>47923.952298044649</v>
      </c>
      <c r="W19" s="41"/>
    </row>
    <row r="20" spans="2:23" s="42" customFormat="1" ht="18.75" customHeight="1" x14ac:dyDescent="0.3">
      <c r="B20" s="35"/>
      <c r="C20" s="36" t="s">
        <v>16</v>
      </c>
      <c r="D20" s="37" t="s">
        <v>8</v>
      </c>
      <c r="E20" s="38" t="s">
        <v>8</v>
      </c>
      <c r="F20" s="38">
        <v>10</v>
      </c>
      <c r="G20" s="38">
        <v>45</v>
      </c>
      <c r="H20" s="38">
        <v>85</v>
      </c>
      <c r="I20" s="38">
        <v>78</v>
      </c>
      <c r="J20" s="38">
        <v>41</v>
      </c>
      <c r="K20" s="38">
        <v>52</v>
      </c>
      <c r="L20" s="39">
        <v>49</v>
      </c>
      <c r="M20" s="39">
        <v>114</v>
      </c>
      <c r="N20" s="39">
        <v>95.062000000000012</v>
      </c>
      <c r="O20" s="39">
        <v>46.46</v>
      </c>
      <c r="P20" s="39">
        <v>58.14</v>
      </c>
      <c r="Q20" s="39">
        <v>36.909999999999997</v>
      </c>
      <c r="R20" s="39">
        <v>33.089999999999996</v>
      </c>
      <c r="S20" s="39">
        <v>87.432640000000006</v>
      </c>
      <c r="T20" s="39">
        <v>83.932330000000007</v>
      </c>
      <c r="U20" s="39">
        <v>113.07174000000001</v>
      </c>
      <c r="V20" s="40">
        <v>148.33000000000001</v>
      </c>
      <c r="W20" s="41"/>
    </row>
    <row r="21" spans="2:23" s="42" customFormat="1" ht="18.75" customHeight="1" x14ac:dyDescent="0.3">
      <c r="B21" s="35"/>
      <c r="C21" s="36" t="s">
        <v>17</v>
      </c>
      <c r="D21" s="43" t="s">
        <v>8</v>
      </c>
      <c r="E21" s="44" t="s">
        <v>8</v>
      </c>
      <c r="F21" s="38">
        <v>4</v>
      </c>
      <c r="G21" s="38">
        <v>4</v>
      </c>
      <c r="H21" s="38">
        <v>1</v>
      </c>
      <c r="I21" s="38">
        <v>3</v>
      </c>
      <c r="J21" s="38">
        <v>2</v>
      </c>
      <c r="K21" s="38">
        <v>3</v>
      </c>
      <c r="L21" s="39">
        <v>2</v>
      </c>
      <c r="M21" s="39">
        <v>19</v>
      </c>
      <c r="N21" s="39">
        <v>6.0999999999999999E-2</v>
      </c>
      <c r="O21" s="39">
        <v>102.35999999999999</v>
      </c>
      <c r="P21" s="39">
        <v>2.9910000000000001</v>
      </c>
      <c r="Q21" s="39">
        <v>1.19</v>
      </c>
      <c r="R21" s="39">
        <v>11.881</v>
      </c>
      <c r="S21" s="39">
        <v>4.3894999999984066</v>
      </c>
      <c r="T21" s="39">
        <v>5.6050000000000004</v>
      </c>
      <c r="U21" s="39">
        <v>4.1659999999999995</v>
      </c>
      <c r="V21" s="40">
        <v>12.430999999999999</v>
      </c>
      <c r="W21" s="41"/>
    </row>
    <row r="22" spans="2:23" s="3" customFormat="1" ht="18.75" customHeight="1" x14ac:dyDescent="0.3">
      <c r="B22" s="22"/>
      <c r="C22" s="23"/>
      <c r="D22" s="24"/>
      <c r="E22" s="25"/>
      <c r="F22" s="25"/>
      <c r="G22" s="25"/>
      <c r="H22" s="25"/>
      <c r="I22" s="25"/>
      <c r="J22" s="25"/>
      <c r="K22" s="25"/>
      <c r="L22" s="26"/>
      <c r="M22" s="26"/>
      <c r="N22" s="27"/>
      <c r="O22" s="27"/>
      <c r="P22" s="27"/>
      <c r="Q22" s="27"/>
      <c r="R22" s="27"/>
      <c r="S22" s="27"/>
      <c r="T22" s="27"/>
      <c r="U22" s="27"/>
      <c r="V22" s="28"/>
      <c r="W22" s="2"/>
    </row>
    <row r="23" spans="2:23" s="3" customFormat="1" ht="18.75" customHeight="1" x14ac:dyDescent="0.3">
      <c r="B23" s="29"/>
      <c r="C23" s="30" t="s">
        <v>18</v>
      </c>
      <c r="D23" s="31">
        <f>SUM(D24:D29)</f>
        <v>4624</v>
      </c>
      <c r="E23" s="32">
        <v>4667</v>
      </c>
      <c r="F23" s="32">
        <v>8303</v>
      </c>
      <c r="G23" s="32">
        <v>10009</v>
      </c>
      <c r="H23" s="32">
        <v>19392</v>
      </c>
      <c r="I23" s="32">
        <v>21594</v>
      </c>
      <c r="J23" s="32">
        <f>SUM(J25:J29)</f>
        <v>30183</v>
      </c>
      <c r="K23" s="32">
        <f>SUM(K25:K29)</f>
        <v>28133</v>
      </c>
      <c r="L23" s="33">
        <f t="shared" ref="L23:U23" si="2">SUM(L24:L29)</f>
        <v>29480</v>
      </c>
      <c r="M23" s="33">
        <f t="shared" si="2"/>
        <v>71701</v>
      </c>
      <c r="N23" s="33">
        <f t="shared" si="2"/>
        <v>68592.16730224216</v>
      </c>
      <c r="O23" s="33">
        <f t="shared" si="2"/>
        <v>42729.73</v>
      </c>
      <c r="P23" s="33">
        <f t="shared" si="2"/>
        <v>85624.739728168104</v>
      </c>
      <c r="Q23" s="33">
        <f t="shared" si="2"/>
        <v>76586.326813888896</v>
      </c>
      <c r="R23" s="33">
        <f t="shared" si="2"/>
        <v>45218.481958821139</v>
      </c>
      <c r="S23" s="33">
        <f t="shared" si="2"/>
        <v>41419.964695555558</v>
      </c>
      <c r="T23" s="33">
        <f t="shared" si="2"/>
        <v>39426.708071663343</v>
      </c>
      <c r="U23" s="33">
        <f t="shared" si="2"/>
        <v>64190.850448668614</v>
      </c>
      <c r="V23" s="34">
        <f>SUM(V24:V29)</f>
        <v>84916.568592073279</v>
      </c>
      <c r="W23" s="2"/>
    </row>
    <row r="24" spans="2:23" s="42" customFormat="1" ht="18.75" customHeight="1" x14ac:dyDescent="0.3">
      <c r="B24" s="45"/>
      <c r="C24" s="36" t="s">
        <v>19</v>
      </c>
      <c r="D24" s="37">
        <v>78</v>
      </c>
      <c r="E24" s="38">
        <v>12</v>
      </c>
      <c r="F24" s="46"/>
      <c r="G24" s="46" t="s">
        <v>8</v>
      </c>
      <c r="H24" s="46" t="s">
        <v>8</v>
      </c>
      <c r="I24" s="46" t="s">
        <v>8</v>
      </c>
      <c r="J24" s="46" t="s">
        <v>8</v>
      </c>
      <c r="K24" s="46" t="s">
        <v>8</v>
      </c>
      <c r="L24" s="47" t="s">
        <v>8</v>
      </c>
      <c r="M24" s="47" t="s">
        <v>8</v>
      </c>
      <c r="N24" s="47" t="s">
        <v>8</v>
      </c>
      <c r="O24" s="39">
        <v>146</v>
      </c>
      <c r="P24" s="39">
        <v>44.073</v>
      </c>
      <c r="Q24" s="39">
        <v>3.07</v>
      </c>
      <c r="R24" s="39">
        <v>1.58</v>
      </c>
      <c r="S24" s="39">
        <v>1.27</v>
      </c>
      <c r="T24" s="39">
        <v>1.55</v>
      </c>
      <c r="U24" s="39">
        <v>0.64999999999999991</v>
      </c>
      <c r="V24" s="40">
        <v>0.4</v>
      </c>
      <c r="W24" s="41"/>
    </row>
    <row r="25" spans="2:23" s="42" customFormat="1" ht="20.100000000000001" customHeight="1" x14ac:dyDescent="0.3">
      <c r="B25" s="35"/>
      <c r="C25" s="36" t="s">
        <v>20</v>
      </c>
      <c r="D25" s="37">
        <v>3915</v>
      </c>
      <c r="E25" s="38">
        <v>3913</v>
      </c>
      <c r="F25" s="38">
        <v>5701</v>
      </c>
      <c r="G25" s="38">
        <v>6670</v>
      </c>
      <c r="H25" s="38">
        <v>11065</v>
      </c>
      <c r="I25" s="38">
        <v>12337</v>
      </c>
      <c r="J25" s="38">
        <v>18518</v>
      </c>
      <c r="K25" s="38">
        <v>14802</v>
      </c>
      <c r="L25" s="39">
        <v>16047</v>
      </c>
      <c r="M25" s="39">
        <v>58101</v>
      </c>
      <c r="N25" s="39">
        <v>52212.756552222221</v>
      </c>
      <c r="O25" s="39">
        <v>24781.730000000003</v>
      </c>
      <c r="P25" s="39">
        <v>67694.428838168096</v>
      </c>
      <c r="Q25" s="39">
        <v>55096.1618488889</v>
      </c>
      <c r="R25" s="39">
        <v>23028.57813882114</v>
      </c>
      <c r="S25" s="39">
        <v>20974.989495555554</v>
      </c>
      <c r="T25" s="39">
        <v>11926.979352047936</v>
      </c>
      <c r="U25" s="39">
        <v>31889.597215701586</v>
      </c>
      <c r="V25" s="40">
        <v>52784.023334654819</v>
      </c>
      <c r="W25" s="41"/>
    </row>
    <row r="26" spans="2:23" s="42" customFormat="1" ht="20.100000000000001" customHeight="1" x14ac:dyDescent="0.3">
      <c r="B26" s="35"/>
      <c r="C26" s="36" t="s">
        <v>21</v>
      </c>
      <c r="D26" s="37">
        <v>614</v>
      </c>
      <c r="E26" s="38">
        <v>731</v>
      </c>
      <c r="F26" s="38">
        <v>2593</v>
      </c>
      <c r="G26" s="38">
        <v>3328</v>
      </c>
      <c r="H26" s="38">
        <v>8324</v>
      </c>
      <c r="I26" s="38">
        <v>9257</v>
      </c>
      <c r="J26" s="38">
        <v>11657</v>
      </c>
      <c r="K26" s="38">
        <v>13314</v>
      </c>
      <c r="L26" s="39">
        <v>13425</v>
      </c>
      <c r="M26" s="39">
        <v>13598</v>
      </c>
      <c r="N26" s="39">
        <v>16379.410750019944</v>
      </c>
      <c r="O26" s="39">
        <v>17801</v>
      </c>
      <c r="P26" s="39">
        <v>17882.972290000002</v>
      </c>
      <c r="Q26" s="39">
        <v>21483.690024999996</v>
      </c>
      <c r="R26" s="39">
        <v>22183.32476</v>
      </c>
      <c r="S26" s="39">
        <v>20440.549230000001</v>
      </c>
      <c r="T26" s="39">
        <v>27491.664909615414</v>
      </c>
      <c r="U26" s="39">
        <v>32291.873032967029</v>
      </c>
      <c r="V26" s="40">
        <v>32118.369857418464</v>
      </c>
      <c r="W26" s="41"/>
    </row>
    <row r="27" spans="2:23" s="42" customFormat="1" ht="20.100000000000001" customHeight="1" x14ac:dyDescent="0.3">
      <c r="B27" s="35"/>
      <c r="C27" s="36" t="s">
        <v>22</v>
      </c>
      <c r="D27" s="37" t="s">
        <v>8</v>
      </c>
      <c r="E27" s="38"/>
      <c r="F27" s="38"/>
      <c r="G27" s="38" t="s">
        <v>8</v>
      </c>
      <c r="H27" s="38" t="s">
        <v>8</v>
      </c>
      <c r="I27" s="38" t="s">
        <v>8</v>
      </c>
      <c r="J27" s="38" t="s">
        <v>8</v>
      </c>
      <c r="K27" s="38" t="s">
        <v>8</v>
      </c>
      <c r="L27" s="47" t="s">
        <v>8</v>
      </c>
      <c r="M27" s="47" t="s">
        <v>8</v>
      </c>
      <c r="N27" s="47" t="s">
        <v>8</v>
      </c>
      <c r="O27" s="39">
        <v>1</v>
      </c>
      <c r="P27" s="39">
        <v>3.2656000000000001</v>
      </c>
      <c r="Q27" s="39">
        <v>3.4049399999999999</v>
      </c>
      <c r="R27" s="39">
        <v>4.4190599999999991</v>
      </c>
      <c r="S27" s="39">
        <v>3.1559699999999999</v>
      </c>
      <c r="T27" s="39">
        <v>6.5138099999999994</v>
      </c>
      <c r="U27" s="39">
        <v>8.7302000000000017</v>
      </c>
      <c r="V27" s="40">
        <v>13.775399999999999</v>
      </c>
      <c r="W27" s="41"/>
    </row>
    <row r="28" spans="2:23" s="42" customFormat="1" ht="18.75" customHeight="1" x14ac:dyDescent="0.3">
      <c r="B28" s="35"/>
      <c r="C28" s="36" t="s">
        <v>23</v>
      </c>
      <c r="D28" s="37">
        <v>16</v>
      </c>
      <c r="E28" s="38">
        <v>8</v>
      </c>
      <c r="F28" s="38">
        <v>9</v>
      </c>
      <c r="G28" s="38">
        <v>11</v>
      </c>
      <c r="H28" s="38">
        <v>3</v>
      </c>
      <c r="I28" s="38" t="s">
        <v>8</v>
      </c>
      <c r="J28" s="38" t="s">
        <v>8</v>
      </c>
      <c r="K28" s="38" t="s">
        <v>8</v>
      </c>
      <c r="L28" s="47" t="s">
        <v>8</v>
      </c>
      <c r="M28" s="47" t="s">
        <v>8</v>
      </c>
      <c r="N28" s="47" t="s">
        <v>8</v>
      </c>
      <c r="O28" s="47" t="s">
        <v>8</v>
      </c>
      <c r="P28" s="47" t="s">
        <v>8</v>
      </c>
      <c r="Q28" s="47" t="s">
        <v>8</v>
      </c>
      <c r="R28" s="47" t="s">
        <v>8</v>
      </c>
      <c r="S28" s="47" t="s">
        <v>8</v>
      </c>
      <c r="T28" s="47" t="s">
        <v>8</v>
      </c>
      <c r="U28" s="47" t="s">
        <v>8</v>
      </c>
      <c r="V28" s="48">
        <v>0</v>
      </c>
      <c r="W28" s="41"/>
    </row>
    <row r="29" spans="2:23" s="42" customFormat="1" ht="18.75" customHeight="1" x14ac:dyDescent="0.3">
      <c r="B29" s="35"/>
      <c r="C29" s="36" t="s">
        <v>17</v>
      </c>
      <c r="D29" s="37">
        <v>1</v>
      </c>
      <c r="E29" s="38">
        <v>3</v>
      </c>
      <c r="F29" s="44" t="s">
        <v>8</v>
      </c>
      <c r="G29" s="44" t="s">
        <v>8</v>
      </c>
      <c r="H29" s="44" t="s">
        <v>8</v>
      </c>
      <c r="I29" s="38" t="s">
        <v>8</v>
      </c>
      <c r="J29" s="38">
        <v>8</v>
      </c>
      <c r="K29" s="38">
        <v>17</v>
      </c>
      <c r="L29" s="39">
        <v>8</v>
      </c>
      <c r="M29" s="39">
        <v>2</v>
      </c>
      <c r="N29" s="47" t="s">
        <v>8</v>
      </c>
      <c r="O29" s="47" t="s">
        <v>8</v>
      </c>
      <c r="P29" s="47" t="s">
        <v>8</v>
      </c>
      <c r="Q29" s="47" t="s">
        <v>8</v>
      </c>
      <c r="R29" s="39">
        <v>0.58000000000000007</v>
      </c>
      <c r="S29" s="39">
        <v>0</v>
      </c>
      <c r="T29" s="47" t="s">
        <v>8</v>
      </c>
      <c r="U29" s="47" t="s">
        <v>8</v>
      </c>
      <c r="V29" s="48">
        <v>0</v>
      </c>
      <c r="W29" s="41"/>
    </row>
    <row r="30" spans="2:23" s="3" customFormat="1" ht="10.5" customHeight="1" x14ac:dyDescent="0.3">
      <c r="B30" s="49"/>
      <c r="C30" s="50"/>
      <c r="D30" s="51"/>
      <c r="E30" s="51"/>
      <c r="F30" s="51"/>
      <c r="G30" s="51"/>
      <c r="H30" s="51"/>
      <c r="I30" s="51"/>
      <c r="J30" s="51"/>
      <c r="K30" s="51"/>
      <c r="L30" s="52"/>
      <c r="M30" s="52"/>
      <c r="N30" s="53"/>
      <c r="O30" s="53"/>
      <c r="P30" s="53"/>
      <c r="Q30" s="53"/>
      <c r="R30" s="53"/>
      <c r="S30" s="53"/>
      <c r="T30" s="53"/>
      <c r="U30" s="53"/>
      <c r="V30" s="54"/>
      <c r="W30" s="2"/>
    </row>
    <row r="31" spans="2:23" s="3" customFormat="1" ht="10.5" customHeight="1" x14ac:dyDescent="0.3">
      <c r="B31" s="55" t="s">
        <v>24</v>
      </c>
      <c r="C31" s="23"/>
      <c r="D31" s="56"/>
      <c r="E31" s="56"/>
      <c r="F31" s="56"/>
      <c r="G31" s="56"/>
      <c r="H31" s="56"/>
      <c r="I31" s="56"/>
      <c r="J31" s="56"/>
      <c r="K31" s="56"/>
      <c r="L31" s="57"/>
      <c r="M31" s="57"/>
      <c r="N31" s="27"/>
      <c r="O31" s="27"/>
      <c r="P31" s="27"/>
      <c r="Q31" s="27"/>
      <c r="R31" s="27"/>
      <c r="S31" s="27"/>
      <c r="T31" s="27"/>
      <c r="U31" s="27"/>
      <c r="V31" s="27"/>
      <c r="W31" s="2"/>
    </row>
    <row r="32" spans="2:23" s="3" customFormat="1" ht="12" customHeight="1" x14ac:dyDescent="0.3">
      <c r="B32" s="58" t="s">
        <v>25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W32" s="2"/>
    </row>
    <row r="33" spans="2:23" s="60" customFormat="1" ht="12" customHeight="1" x14ac:dyDescent="0.3">
      <c r="B33" s="59" t="s">
        <v>26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W33" s="62"/>
    </row>
    <row r="34" spans="2:23" s="60" customFormat="1" ht="12" customHeight="1" x14ac:dyDescent="0.2">
      <c r="B34" s="63" t="s">
        <v>27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W34" s="62"/>
    </row>
    <row r="35" spans="2:23" s="65" customFormat="1" x14ac:dyDescent="0.3">
      <c r="B35" s="64"/>
      <c r="W35" s="66"/>
    </row>
    <row r="37" spans="2:23" s="67" customFormat="1" x14ac:dyDescent="0.3">
      <c r="W37" s="68"/>
    </row>
    <row r="38" spans="2:23" s="67" customFormat="1" x14ac:dyDescent="0.3"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W38" s="68"/>
    </row>
    <row r="39" spans="2:23" s="73" customFormat="1" ht="14.4" x14ac:dyDescent="0.3">
      <c r="B39" s="70"/>
      <c r="C39" s="71"/>
      <c r="D39" s="72">
        <v>2000</v>
      </c>
      <c r="E39" s="72">
        <v>2001</v>
      </c>
      <c r="F39" s="72">
        <v>2002</v>
      </c>
      <c r="G39" s="72">
        <v>2003</v>
      </c>
      <c r="H39" s="72">
        <v>2005</v>
      </c>
      <c r="I39" s="72">
        <v>2006</v>
      </c>
      <c r="J39" s="72">
        <v>2007</v>
      </c>
      <c r="K39" s="72">
        <v>2008</v>
      </c>
      <c r="L39" s="72">
        <v>2009</v>
      </c>
      <c r="M39" s="72">
        <v>2010</v>
      </c>
      <c r="N39" s="72">
        <v>2011</v>
      </c>
      <c r="O39" s="72">
        <v>2012</v>
      </c>
      <c r="P39" s="72">
        <v>2013</v>
      </c>
      <c r="Q39" s="72">
        <v>2014</v>
      </c>
      <c r="R39" s="72">
        <v>2015</v>
      </c>
      <c r="S39" s="72">
        <v>2016</v>
      </c>
      <c r="T39" s="72">
        <v>2017</v>
      </c>
      <c r="U39" s="72">
        <v>2017</v>
      </c>
      <c r="W39" s="74"/>
    </row>
    <row r="40" spans="2:23" s="73" customFormat="1" ht="14.4" x14ac:dyDescent="0.3">
      <c r="B40" s="70"/>
      <c r="C40" s="71" t="s">
        <v>28</v>
      </c>
      <c r="D40" s="75">
        <f>+D18</f>
        <v>46</v>
      </c>
      <c r="E40" s="75">
        <f t="shared" ref="E40:U41" si="3">+E18</f>
        <v>223</v>
      </c>
      <c r="F40" s="75">
        <f t="shared" si="3"/>
        <v>122</v>
      </c>
      <c r="G40" s="75">
        <f t="shared" si="3"/>
        <v>112</v>
      </c>
      <c r="H40" s="75">
        <f t="shared" si="3"/>
        <v>619</v>
      </c>
      <c r="I40" s="75">
        <f t="shared" si="3"/>
        <v>494</v>
      </c>
      <c r="J40" s="75">
        <f t="shared" si="3"/>
        <v>1741</v>
      </c>
      <c r="K40" s="75">
        <f t="shared" si="3"/>
        <v>1714</v>
      </c>
      <c r="L40" s="75">
        <f t="shared" si="3"/>
        <v>1261</v>
      </c>
      <c r="M40" s="75">
        <f t="shared" si="3"/>
        <v>2013</v>
      </c>
      <c r="N40" s="75">
        <f t="shared" si="3"/>
        <v>2422.8274859999997</v>
      </c>
      <c r="O40" s="75">
        <f t="shared" si="3"/>
        <v>3174</v>
      </c>
      <c r="P40" s="75">
        <f t="shared" si="3"/>
        <v>3839.8457000000003</v>
      </c>
      <c r="Q40" s="75">
        <f t="shared" si="3"/>
        <v>4610.442344</v>
      </c>
      <c r="R40" s="75">
        <f t="shared" si="3"/>
        <v>3250.1912399999997</v>
      </c>
      <c r="S40" s="75">
        <f t="shared" si="3"/>
        <v>2949.66048</v>
      </c>
      <c r="T40" s="75">
        <f t="shared" si="3"/>
        <v>3041.8654710000001</v>
      </c>
      <c r="U40" s="75">
        <f t="shared" si="3"/>
        <v>2164.4740300000003</v>
      </c>
      <c r="W40" s="74"/>
    </row>
    <row r="41" spans="2:23" s="73" customFormat="1" ht="14.4" x14ac:dyDescent="0.3">
      <c r="B41" s="70"/>
      <c r="C41" s="76" t="s">
        <v>29</v>
      </c>
      <c r="D41" s="77">
        <f>+D19</f>
        <v>1928</v>
      </c>
      <c r="E41" s="77">
        <f t="shared" si="3"/>
        <v>2586</v>
      </c>
      <c r="F41" s="77">
        <f t="shared" si="3"/>
        <v>2981</v>
      </c>
      <c r="G41" s="77">
        <f t="shared" si="3"/>
        <v>3111</v>
      </c>
      <c r="H41" s="77">
        <f t="shared" si="3"/>
        <v>5475</v>
      </c>
      <c r="I41" s="77">
        <f t="shared" si="3"/>
        <v>5794</v>
      </c>
      <c r="J41" s="77">
        <f t="shared" si="3"/>
        <v>6997</v>
      </c>
      <c r="K41" s="78">
        <f t="shared" si="3"/>
        <v>12497</v>
      </c>
      <c r="L41" s="78">
        <f t="shared" si="3"/>
        <v>12817</v>
      </c>
      <c r="M41" s="78">
        <f t="shared" si="3"/>
        <v>14250</v>
      </c>
      <c r="N41" s="75">
        <f t="shared" si="3"/>
        <v>19962.330527821978</v>
      </c>
      <c r="O41" s="75">
        <f t="shared" si="3"/>
        <v>24762</v>
      </c>
      <c r="P41" s="78">
        <f t="shared" si="3"/>
        <v>34992.490490000004</v>
      </c>
      <c r="Q41" s="78">
        <f t="shared" si="3"/>
        <v>32923.388246666669</v>
      </c>
      <c r="R41" s="78">
        <f t="shared" si="3"/>
        <v>40946.486519999991</v>
      </c>
      <c r="S41" s="78">
        <f t="shared" si="3"/>
        <v>52245.400878979555</v>
      </c>
      <c r="T41" s="78">
        <f t="shared" si="3"/>
        <v>54878.430875791797</v>
      </c>
      <c r="U41" s="78">
        <f t="shared" si="3"/>
        <v>64372.37890839632</v>
      </c>
      <c r="W41" s="74"/>
    </row>
    <row r="42" spans="2:23" s="73" customFormat="1" ht="14.4" x14ac:dyDescent="0.3">
      <c r="B42" s="79"/>
      <c r="C42" s="76" t="s">
        <v>30</v>
      </c>
      <c r="D42" s="77">
        <f>+D26</f>
        <v>614</v>
      </c>
      <c r="E42" s="77">
        <f t="shared" ref="E42:R42" si="4">+E26</f>
        <v>731</v>
      </c>
      <c r="F42" s="77">
        <f t="shared" si="4"/>
        <v>2593</v>
      </c>
      <c r="G42" s="77">
        <f t="shared" si="4"/>
        <v>3328</v>
      </c>
      <c r="H42" s="77">
        <f t="shared" si="4"/>
        <v>8324</v>
      </c>
      <c r="I42" s="77">
        <f t="shared" si="4"/>
        <v>9257</v>
      </c>
      <c r="J42" s="77">
        <f t="shared" si="4"/>
        <v>11657</v>
      </c>
      <c r="K42" s="78">
        <f t="shared" si="4"/>
        <v>13314</v>
      </c>
      <c r="L42" s="78">
        <f t="shared" si="4"/>
        <v>13425</v>
      </c>
      <c r="M42" s="78">
        <f t="shared" si="4"/>
        <v>13598</v>
      </c>
      <c r="N42" s="75">
        <f t="shared" si="4"/>
        <v>16379.410750019944</v>
      </c>
      <c r="O42" s="75">
        <f t="shared" si="4"/>
        <v>17801</v>
      </c>
      <c r="P42" s="78">
        <f t="shared" si="4"/>
        <v>17882.972290000002</v>
      </c>
      <c r="Q42" s="78">
        <f t="shared" si="4"/>
        <v>21483.690024999996</v>
      </c>
      <c r="R42" s="78">
        <f t="shared" si="4"/>
        <v>22183.32476</v>
      </c>
      <c r="S42" s="78">
        <f>+S26</f>
        <v>20440.549230000001</v>
      </c>
      <c r="T42" s="78">
        <f>+T26</f>
        <v>27491.664909615414</v>
      </c>
      <c r="U42" s="78">
        <f>+U26</f>
        <v>32291.873032967029</v>
      </c>
      <c r="W42" s="74"/>
    </row>
    <row r="43" spans="2:23" s="73" customFormat="1" ht="14.4" x14ac:dyDescent="0.3">
      <c r="B43" s="80"/>
      <c r="C43" s="76" t="s">
        <v>31</v>
      </c>
      <c r="D43" s="77">
        <f>+D25</f>
        <v>3915</v>
      </c>
      <c r="E43" s="77">
        <f t="shared" ref="E43:R43" si="5">+E25</f>
        <v>3913</v>
      </c>
      <c r="F43" s="77">
        <f t="shared" si="5"/>
        <v>5701</v>
      </c>
      <c r="G43" s="77">
        <f t="shared" si="5"/>
        <v>6670</v>
      </c>
      <c r="H43" s="77">
        <f t="shared" si="5"/>
        <v>11065</v>
      </c>
      <c r="I43" s="77">
        <f t="shared" si="5"/>
        <v>12337</v>
      </c>
      <c r="J43" s="77">
        <f t="shared" si="5"/>
        <v>18518</v>
      </c>
      <c r="K43" s="78">
        <f t="shared" si="5"/>
        <v>14802</v>
      </c>
      <c r="L43" s="78">
        <f t="shared" si="5"/>
        <v>16047</v>
      </c>
      <c r="M43" s="78">
        <f t="shared" si="5"/>
        <v>58101</v>
      </c>
      <c r="N43" s="75">
        <f t="shared" si="5"/>
        <v>52212.756552222221</v>
      </c>
      <c r="O43" s="75">
        <f t="shared" si="5"/>
        <v>24781.730000000003</v>
      </c>
      <c r="P43" s="78">
        <f t="shared" si="5"/>
        <v>67694.428838168096</v>
      </c>
      <c r="Q43" s="78">
        <f t="shared" si="5"/>
        <v>55096.1618488889</v>
      </c>
      <c r="R43" s="78">
        <f t="shared" si="5"/>
        <v>23028.57813882114</v>
      </c>
      <c r="S43" s="78">
        <f>+S25</f>
        <v>20974.989495555554</v>
      </c>
      <c r="T43" s="78">
        <f>+T25</f>
        <v>11926.979352047936</v>
      </c>
      <c r="U43" s="78">
        <f>+U25</f>
        <v>31889.597215701586</v>
      </c>
      <c r="W43" s="74"/>
    </row>
    <row r="44" spans="2:23" s="67" customFormat="1" x14ac:dyDescent="0.3"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W44" s="68"/>
    </row>
    <row r="45" spans="2:23" s="67" customFormat="1" x14ac:dyDescent="0.3">
      <c r="W45" s="68"/>
    </row>
    <row r="46" spans="2:23" s="67" customFormat="1" x14ac:dyDescent="0.3">
      <c r="W46" s="68"/>
    </row>
    <row r="49" spans="23:23" s="65" customFormat="1" x14ac:dyDescent="0.3">
      <c r="W49" s="66"/>
    </row>
    <row r="50" spans="23:23" s="65" customFormat="1" x14ac:dyDescent="0.3">
      <c r="W50" s="66"/>
    </row>
    <row r="53" spans="23:23" s="65" customFormat="1" x14ac:dyDescent="0.3">
      <c r="W53" s="66"/>
    </row>
    <row r="54" spans="23:23" s="65" customFormat="1" x14ac:dyDescent="0.3">
      <c r="W54" s="66"/>
    </row>
  </sheetData>
  <mergeCells count="5">
    <mergeCell ref="B2:V2"/>
    <mergeCell ref="B3:V3"/>
    <mergeCell ref="B5:C5"/>
    <mergeCell ref="B7:C7"/>
    <mergeCell ref="B32:T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dcterms:created xsi:type="dcterms:W3CDTF">2020-08-03T07:38:56Z</dcterms:created>
  <dcterms:modified xsi:type="dcterms:W3CDTF">2020-08-03T07:39:47Z</dcterms:modified>
</cp:coreProperties>
</file>