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roducción Mensual_Congelado" sheetId="1" r:id="rId1"/>
  </sheets>
  <definedNames>
    <definedName name="_xlnm.Print_Area" localSheetId="0">'Producción Mensual_Congelado'!$A$2:$R$58</definedName>
  </definedNames>
  <calcPr fullCalcOnLoad="1"/>
</workbook>
</file>

<file path=xl/sharedStrings.xml><?xml version="1.0" encoding="utf-8"?>
<sst xmlns="http://schemas.openxmlformats.org/spreadsheetml/2006/main" count="80" uniqueCount="28">
  <si>
    <t xml:space="preserve">         (TMB)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</si>
  <si>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</si>
  <si>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</si>
  <si>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</si>
  <si>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</si>
  <si>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</si>
  <si>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</si>
  <si>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</si>
  <si>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</si>
  <si>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</si>
  <si>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</si>
  <si>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</si>
  <si>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</si>
  <si>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</si>
  <si>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</t>
  </si>
  <si>
    <t>Especie</t>
  </si>
  <si>
    <t>Concha de Abanico</t>
  </si>
  <si>
    <t>Langostino</t>
  </si>
  <si>
    <t>Trucha</t>
  </si>
  <si>
    <t xml:space="preserve">Fuente: Empresas acuícolas </t>
  </si>
  <si>
    <t>MARITIMO</t>
  </si>
  <si>
    <t>CONTINENTAL</t>
  </si>
  <si>
    <t>TOTAL</t>
  </si>
  <si>
    <t>Paiche</t>
  </si>
  <si>
    <t>Lenguado</t>
  </si>
  <si>
    <t>Tilapia</t>
  </si>
  <si>
    <t xml:space="preserve"> PERÚ: PRODUCCIÓN DE RECURSOS HIDROBIOLÓGICOS CONGELADOS PROCEDENTES DE LA ACTIVIDAD DE ACUICULTURA SEGÚN ESPECIE, 2018</t>
  </si>
  <si>
    <t>-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</si>
</sst>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(* #,##0_);_(* \(#,##0\);_(* &quot;-&quot;_);_(@_)"/>
    <numFmt numFmtId="173" formatCode="_(* #,##0.00_);_(* \(#,##0.00\);_(* &quot;-&quot;??_);_(@_)"/>
    <numFmt numFmtId="174" formatCode="_(&quot;S/.&quot;\ * #,##0_);_(&quot;S/.&quot;\ * \(#,##0\);_(&quot;S/.&quot;\ * &quot;-&quot;_);_(@_)"/>
    <numFmt numFmtId="175" formatCode="_(&quot;S/.&quot;\ * #,##0.00_);_(&quot;S/.&quot;\ * \(#,##0.00\);_(&quot;S/.&quot;\ * &quot;-&quot;??_);_(@_)"/>
    <numFmt numFmtId="176" formatCode="_([$€-2]\ * #,##0.00_);_([$€-2]\ * \(#,##0.00\);_([$€-2]\ * &quot;-&quot;??_)"/>
    <numFmt numFmtId="177" formatCode="#,##0.0000"/>
    <numFmt numFmtId="178" formatCode="#,##0.0000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0"/>
      <color theme="3" tint="-0.24997000396251678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0" tint="-0.3499799966812134"/>
      <name val="Arial"/>
      <family val="2"/>
    </font>
    <font>
      <sz val="10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4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vertical="center"/>
    </xf>
    <xf numFmtId="4" fontId="51" fillId="0" borderId="0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horizontal="center" vertical="center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" fontId="7" fillId="3" borderId="1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177" fontId="54" fillId="0" borderId="0" xfId="0" applyNumberFormat="1" applyFont="1" applyAlignment="1">
      <alignment vertical="center"/>
    </xf>
    <xf numFmtId="3" fontId="55" fillId="0" borderId="0" xfId="0" applyNumberFormat="1" applyFont="1" applyFill="1" applyBorder="1" applyAlignment="1">
      <alignment vertical="center"/>
    </xf>
    <xf numFmtId="4" fontId="54" fillId="0" borderId="0" xfId="0" applyNumberFormat="1" applyFont="1" applyAlignment="1">
      <alignment vertical="center"/>
    </xf>
    <xf numFmtId="4" fontId="51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vertical="center"/>
    </xf>
    <xf numFmtId="3" fontId="56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2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78" fontId="57" fillId="0" borderId="0" xfId="0" applyNumberFormat="1" applyFont="1" applyFill="1" applyAlignment="1">
      <alignment vertical="center"/>
    </xf>
    <xf numFmtId="4" fontId="57" fillId="0" borderId="0" xfId="0" applyNumberFormat="1" applyFont="1" applyFill="1" applyAlignment="1">
      <alignment vertical="center"/>
    </xf>
    <xf numFmtId="178" fontId="57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0" fontId="57" fillId="0" borderId="0" xfId="0" applyFont="1" applyFill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7" fillId="3" borderId="17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PERÚ: PRODUCCIÓN DE RECURSOS HIDROBIOLÓGICOS PROCEDENTES DE LA ACTIVIDAD DE ACUICULTURA
</a:t>
            </a:r>
            <a:r>
              <a:rPr lang="en-US" cap="none" sz="1400" b="1" i="0" u="none" baseline="0">
                <a:solidFill>
                  <a:srgbClr val="333333"/>
                </a:solidFill>
              </a:rPr>
              <a:t> SEGÚN PRINCIPALES ESPECIES, 2018</a:t>
            </a:r>
          </a:p>
        </c:rich>
      </c:tx>
      <c:layout>
        <c:manualLayout>
          <c:xMode val="factor"/>
          <c:yMode val="factor"/>
          <c:x val="-0.033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6625"/>
          <c:y val="0.23325"/>
          <c:w val="0.28225"/>
          <c:h val="0.68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'Producción Mensual_Congelado'!$W$28:$W$31</c:f>
            </c:strRef>
          </c:cat>
          <c:val>
            <c:numRef>
              <c:f>'Producción Mensual_Congelado'!$X$28:$X$31</c:f>
            </c:numRef>
          </c:val>
        </c:ser>
        <c:firstSliceAng val="6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22</xdr:row>
      <xdr:rowOff>161925</xdr:rowOff>
    </xdr:from>
    <xdr:to>
      <xdr:col>15</xdr:col>
      <xdr:colOff>523875</xdr:colOff>
      <xdr:row>50</xdr:row>
      <xdr:rowOff>152400</xdr:rowOff>
    </xdr:to>
    <xdr:graphicFrame>
      <xdr:nvGraphicFramePr>
        <xdr:cNvPr id="1" name="Gráfico 1"/>
        <xdr:cNvGraphicFramePr/>
      </xdr:nvGraphicFramePr>
      <xdr:xfrm>
        <a:off x="276225" y="6124575"/>
        <a:ext cx="113157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J33"/>
  <sheetViews>
    <sheetView showGridLines="0" tabSelected="1" zoomScaleSheetLayoutView="75" zoomScalePageLayoutView="0" workbookViewId="0" topLeftCell="A1">
      <selection activeCell="R1" sqref="R1:AF16384"/>
    </sheetView>
  </sheetViews>
  <sheetFormatPr defaultColWidth="9.140625" defaultRowHeight="12.75"/>
  <cols>
    <col min="1" max="1" width="2.00390625" style="19" customWidth="1"/>
    <col min="2" max="2" width="0.85546875" style="19" customWidth="1"/>
    <col min="3" max="3" width="26.421875" style="19" customWidth="1"/>
    <col min="4" max="4" width="12.8515625" style="31" customWidth="1"/>
    <col min="5" max="5" width="11.7109375" style="31" bestFit="1" customWidth="1"/>
    <col min="6" max="7" width="10.7109375" style="31" customWidth="1"/>
    <col min="8" max="8" width="11.7109375" style="31" bestFit="1" customWidth="1"/>
    <col min="9" max="10" width="10.7109375" style="31" customWidth="1"/>
    <col min="11" max="13" width="11.7109375" style="31" bestFit="1" customWidth="1"/>
    <col min="14" max="14" width="10.7109375" style="31" customWidth="1"/>
    <col min="15" max="15" width="11.7109375" style="31" bestFit="1" customWidth="1"/>
    <col min="16" max="16" width="10.7109375" style="31" customWidth="1"/>
    <col min="17" max="17" width="1.57421875" style="19" customWidth="1"/>
    <col min="18" max="18" width="2.00390625" style="19" hidden="1" customWidth="1"/>
    <col min="19" max="19" width="7.7109375" style="19" hidden="1" customWidth="1"/>
    <col min="20" max="20" width="14.57421875" style="19" hidden="1" customWidth="1"/>
    <col min="21" max="22" width="12.57421875" style="19" hidden="1" customWidth="1"/>
    <col min="23" max="23" width="17.28125" style="19" hidden="1" customWidth="1"/>
    <col min="24" max="32" width="12.57421875" style="19" hidden="1" customWidth="1"/>
    <col min="33" max="16384" width="9.140625" style="19" customWidth="1"/>
  </cols>
  <sheetData>
    <row r="3" spans="2:17" ht="27" customHeight="1"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5.75">
      <c r="B4" s="70" t="s">
        <v>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2:17" ht="15.75">
      <c r="B5" s="20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0"/>
    </row>
    <row r="6" spans="2:17" ht="39.75" customHeight="1">
      <c r="B6" s="71" t="s">
        <v>15</v>
      </c>
      <c r="C6" s="72"/>
      <c r="D6" s="13" t="s">
        <v>1</v>
      </c>
      <c r="E6" s="13" t="s">
        <v>2</v>
      </c>
      <c r="F6" s="13" t="s">
        <v>3</v>
      </c>
      <c r="G6" s="13" t="s">
        <v>4</v>
      </c>
      <c r="H6" s="13" t="s">
        <v>5</v>
      </c>
      <c r="I6" s="13" t="s">
        <v>6</v>
      </c>
      <c r="J6" s="13" t="s">
        <v>7</v>
      </c>
      <c r="K6" s="13" t="s">
        <v>8</v>
      </c>
      <c r="L6" s="13" t="s">
        <v>9</v>
      </c>
      <c r="M6" s="13" t="s">
        <v>10</v>
      </c>
      <c r="N6" s="13" t="s">
        <v>11</v>
      </c>
      <c r="O6" s="13" t="s">
        <v>12</v>
      </c>
      <c r="P6" s="72" t="s">
        <v>13</v>
      </c>
      <c r="Q6" s="73"/>
    </row>
    <row r="7" spans="2:32" s="23" customFormat="1" ht="12" customHeight="1"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"/>
      <c r="Q7" s="8"/>
      <c r="T7" s="65">
        <f>+T8-D8</f>
        <v>0</v>
      </c>
      <c r="U7" s="65">
        <f aca="true" t="shared" si="0" ref="U7:AF7">+U8-E8</f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2:32" s="23" customFormat="1" ht="18.75" customHeight="1">
      <c r="B8" s="14"/>
      <c r="C8" s="15" t="s">
        <v>22</v>
      </c>
      <c r="D8" s="16">
        <f>SUM(E8:P8)</f>
        <v>37848.59131</v>
      </c>
      <c r="E8" s="16">
        <f aca="true" t="shared" si="1" ref="E8:Q8">+E10+E14</f>
        <v>2584.9252140000003</v>
      </c>
      <c r="F8" s="16">
        <f t="shared" si="1"/>
        <v>3622.8144700000003</v>
      </c>
      <c r="G8" s="16">
        <f t="shared" si="1"/>
        <v>3017.1828500000006</v>
      </c>
      <c r="H8" s="16">
        <f t="shared" si="1"/>
        <v>3550.602590000001</v>
      </c>
      <c r="I8" s="16">
        <f t="shared" si="1"/>
        <v>3428.83996</v>
      </c>
      <c r="J8" s="16">
        <f t="shared" si="1"/>
        <v>3050.807130000001</v>
      </c>
      <c r="K8" s="16">
        <f t="shared" si="1"/>
        <v>2568.2021750000004</v>
      </c>
      <c r="L8" s="16">
        <f t="shared" si="1"/>
        <v>3349.119348</v>
      </c>
      <c r="M8" s="16">
        <f t="shared" si="1"/>
        <v>2946.1579299999994</v>
      </c>
      <c r="N8" s="16">
        <f t="shared" si="1"/>
        <v>3380.6578140000006</v>
      </c>
      <c r="O8" s="16">
        <f t="shared" si="1"/>
        <v>3441.0280539999994</v>
      </c>
      <c r="P8" s="16">
        <f t="shared" si="1"/>
        <v>2908.253775</v>
      </c>
      <c r="Q8" s="17">
        <f t="shared" si="1"/>
        <v>0</v>
      </c>
      <c r="T8" s="66">
        <f>+D10+D14</f>
        <v>37848.591309999996</v>
      </c>
      <c r="U8" s="66">
        <f aca="true" t="shared" si="2" ref="U8:AF8">+E10+E14</f>
        <v>2584.9252140000003</v>
      </c>
      <c r="V8" s="66">
        <f t="shared" si="2"/>
        <v>3622.8144700000003</v>
      </c>
      <c r="W8" s="66">
        <f t="shared" si="2"/>
        <v>3017.1828500000006</v>
      </c>
      <c r="X8" s="66">
        <f t="shared" si="2"/>
        <v>3550.602590000001</v>
      </c>
      <c r="Y8" s="66">
        <f t="shared" si="2"/>
        <v>3428.83996</v>
      </c>
      <c r="Z8" s="66">
        <f t="shared" si="2"/>
        <v>3050.807130000001</v>
      </c>
      <c r="AA8" s="66">
        <f t="shared" si="2"/>
        <v>2568.2021750000004</v>
      </c>
      <c r="AB8" s="66">
        <f t="shared" si="2"/>
        <v>3349.119348</v>
      </c>
      <c r="AC8" s="66">
        <f t="shared" si="2"/>
        <v>2946.1579299999994</v>
      </c>
      <c r="AD8" s="66">
        <f t="shared" si="2"/>
        <v>3380.6578140000006</v>
      </c>
      <c r="AE8" s="66">
        <f t="shared" si="2"/>
        <v>3441.0280539999994</v>
      </c>
      <c r="AF8" s="66">
        <f t="shared" si="2"/>
        <v>2908.253775</v>
      </c>
    </row>
    <row r="9" spans="2:32" ht="15.75">
      <c r="B9" s="24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8"/>
      <c r="T9" s="67">
        <f aca="true" t="shared" si="3" ref="T9:AF9">+T10-D10</f>
        <v>0</v>
      </c>
      <c r="U9" s="67">
        <f t="shared" si="3"/>
        <v>0</v>
      </c>
      <c r="V9" s="67">
        <f t="shared" si="3"/>
        <v>0</v>
      </c>
      <c r="W9" s="67">
        <f t="shared" si="3"/>
        <v>0</v>
      </c>
      <c r="X9" s="67">
        <f t="shared" si="3"/>
        <v>0</v>
      </c>
      <c r="Y9" s="67">
        <f t="shared" si="3"/>
        <v>0</v>
      </c>
      <c r="Z9" s="67">
        <f t="shared" si="3"/>
        <v>0</v>
      </c>
      <c r="AA9" s="67">
        <f t="shared" si="3"/>
        <v>0</v>
      </c>
      <c r="AB9" s="67">
        <f t="shared" si="3"/>
        <v>0</v>
      </c>
      <c r="AC9" s="67">
        <f t="shared" si="3"/>
        <v>0</v>
      </c>
      <c r="AD9" s="67">
        <f t="shared" si="3"/>
        <v>0</v>
      </c>
      <c r="AE9" s="67">
        <f t="shared" si="3"/>
        <v>0</v>
      </c>
      <c r="AF9" s="67">
        <f t="shared" si="3"/>
        <v>0</v>
      </c>
    </row>
    <row r="10" spans="2:36" ht="30" customHeight="1">
      <c r="B10" s="29"/>
      <c r="C10" s="18" t="s">
        <v>21</v>
      </c>
      <c r="D10" s="18">
        <f aca="true" t="shared" si="4" ref="D10:D17">SUM(E10:P10)</f>
        <v>3705.1378880000007</v>
      </c>
      <c r="E10" s="18">
        <f>SUM(E11:E13)</f>
        <v>237.597724</v>
      </c>
      <c r="F10" s="18">
        <f aca="true" t="shared" si="5" ref="F10:P10">SUM(F11:F13)</f>
        <v>235.20771000000002</v>
      </c>
      <c r="G10" s="18">
        <f t="shared" si="5"/>
        <v>279.42134999999996</v>
      </c>
      <c r="H10" s="18">
        <f t="shared" si="5"/>
        <v>312.8258</v>
      </c>
      <c r="I10" s="18">
        <f>SUM(I11:I13)</f>
        <v>391.36882</v>
      </c>
      <c r="J10" s="18">
        <f>SUM(J11:J13)</f>
        <v>373.5966000000001</v>
      </c>
      <c r="K10" s="18">
        <f>SUM(K11:K13)</f>
        <v>306.01882</v>
      </c>
      <c r="L10" s="18">
        <f>SUM(L11:L13)</f>
        <v>334.798804</v>
      </c>
      <c r="M10" s="18">
        <f t="shared" si="5"/>
        <v>164.69638999999998</v>
      </c>
      <c r="N10" s="18">
        <f t="shared" si="5"/>
        <v>272.731834</v>
      </c>
      <c r="O10" s="18">
        <f>SUM(O11:O13)</f>
        <v>389.84338599999995</v>
      </c>
      <c r="P10" s="18">
        <f t="shared" si="5"/>
        <v>407.03065000000004</v>
      </c>
      <c r="Q10" s="30">
        <f>SUM(Q12)</f>
        <v>0</v>
      </c>
      <c r="T10" s="68">
        <f aca="true" t="shared" si="6" ref="T10:AF10">SUM(D11:D13)</f>
        <v>3705.137888000001</v>
      </c>
      <c r="U10" s="68">
        <f t="shared" si="6"/>
        <v>237.597724</v>
      </c>
      <c r="V10" s="68">
        <f t="shared" si="6"/>
        <v>235.20771000000002</v>
      </c>
      <c r="W10" s="68">
        <f t="shared" si="6"/>
        <v>279.42134999999996</v>
      </c>
      <c r="X10" s="68">
        <f t="shared" si="6"/>
        <v>312.8258</v>
      </c>
      <c r="Y10" s="68">
        <f t="shared" si="6"/>
        <v>391.36882</v>
      </c>
      <c r="Z10" s="68">
        <f t="shared" si="6"/>
        <v>373.5966000000001</v>
      </c>
      <c r="AA10" s="68">
        <f t="shared" si="6"/>
        <v>306.01882</v>
      </c>
      <c r="AB10" s="68">
        <f t="shared" si="6"/>
        <v>334.798804</v>
      </c>
      <c r="AC10" s="68">
        <f t="shared" si="6"/>
        <v>164.69638999999998</v>
      </c>
      <c r="AD10" s="68">
        <f t="shared" si="6"/>
        <v>272.731834</v>
      </c>
      <c r="AE10" s="68">
        <f t="shared" si="6"/>
        <v>389.84338599999995</v>
      </c>
      <c r="AF10" s="68">
        <f t="shared" si="6"/>
        <v>407.03065000000004</v>
      </c>
      <c r="AG10" s="31"/>
      <c r="AH10" s="31"/>
      <c r="AI10" s="31"/>
      <c r="AJ10" s="31"/>
    </row>
    <row r="11" spans="2:32" s="23" customFormat="1" ht="30" customHeight="1">
      <c r="B11" s="1"/>
      <c r="C11" s="3" t="s">
        <v>23</v>
      </c>
      <c r="D11" s="52">
        <f>SUM(E11:P11)</f>
        <v>60.161699999999996</v>
      </c>
      <c r="E11" s="53">
        <v>9.7128</v>
      </c>
      <c r="F11" s="53">
        <v>6.7912</v>
      </c>
      <c r="G11" s="53" t="s">
        <v>27</v>
      </c>
      <c r="H11" s="53" t="s">
        <v>27</v>
      </c>
      <c r="I11" s="53" t="s">
        <v>27</v>
      </c>
      <c r="J11" s="53">
        <v>29.6009</v>
      </c>
      <c r="K11" s="53" t="s">
        <v>27</v>
      </c>
      <c r="L11" s="53">
        <v>14.056799999999999</v>
      </c>
      <c r="M11" s="53" t="s">
        <v>27</v>
      </c>
      <c r="N11" s="53" t="s">
        <v>27</v>
      </c>
      <c r="O11" s="53" t="s">
        <v>27</v>
      </c>
      <c r="P11" s="53" t="s">
        <v>27</v>
      </c>
      <c r="Q11" s="4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</row>
    <row r="12" spans="2:32" s="23" customFormat="1" ht="30" customHeight="1">
      <c r="B12" s="1"/>
      <c r="C12" s="3" t="s">
        <v>18</v>
      </c>
      <c r="D12" s="52">
        <f t="shared" si="4"/>
        <v>3644.976188000001</v>
      </c>
      <c r="E12" s="53">
        <v>227.884924</v>
      </c>
      <c r="F12" s="53">
        <v>228.41651000000002</v>
      </c>
      <c r="G12" s="53">
        <v>279.42134999999996</v>
      </c>
      <c r="H12" s="53">
        <v>312.8258</v>
      </c>
      <c r="I12" s="53">
        <v>391.36882</v>
      </c>
      <c r="J12" s="53">
        <v>343.99570000000006</v>
      </c>
      <c r="K12" s="53">
        <v>306.01882</v>
      </c>
      <c r="L12" s="53">
        <v>320.742004</v>
      </c>
      <c r="M12" s="53">
        <v>164.69638999999998</v>
      </c>
      <c r="N12" s="53">
        <v>272.731834</v>
      </c>
      <c r="O12" s="53">
        <v>389.84338599999995</v>
      </c>
      <c r="P12" s="53">
        <v>407.03065000000004</v>
      </c>
      <c r="Q12" s="4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</row>
    <row r="13" spans="2:32" s="23" customFormat="1" ht="30" customHeight="1">
      <c r="B13" s="1"/>
      <c r="C13" s="3" t="s">
        <v>25</v>
      </c>
      <c r="D13" s="52">
        <f t="shared" si="4"/>
        <v>0</v>
      </c>
      <c r="E13" s="53" t="s">
        <v>27</v>
      </c>
      <c r="F13" s="53" t="s">
        <v>27</v>
      </c>
      <c r="G13" s="53" t="s">
        <v>27</v>
      </c>
      <c r="H13" s="53" t="s">
        <v>27</v>
      </c>
      <c r="I13" s="53" t="s">
        <v>27</v>
      </c>
      <c r="J13" s="53" t="s">
        <v>27</v>
      </c>
      <c r="K13" s="53" t="s">
        <v>27</v>
      </c>
      <c r="L13" s="53" t="s">
        <v>27</v>
      </c>
      <c r="M13" s="53" t="s">
        <v>27</v>
      </c>
      <c r="N13" s="53" t="s">
        <v>27</v>
      </c>
      <c r="O13" s="53" t="s">
        <v>27</v>
      </c>
      <c r="P13" s="53" t="s">
        <v>27</v>
      </c>
      <c r="Q13" s="4"/>
      <c r="T13" s="65">
        <f aca="true" t="shared" si="7" ref="T13:AF13">+T14-D14</f>
        <v>0</v>
      </c>
      <c r="U13" s="65">
        <f t="shared" si="7"/>
        <v>0</v>
      </c>
      <c r="V13" s="65">
        <f t="shared" si="7"/>
        <v>0</v>
      </c>
      <c r="W13" s="65">
        <f t="shared" si="7"/>
        <v>0</v>
      </c>
      <c r="X13" s="65">
        <f t="shared" si="7"/>
        <v>0</v>
      </c>
      <c r="Y13" s="65">
        <f t="shared" si="7"/>
        <v>0</v>
      </c>
      <c r="Z13" s="65">
        <f t="shared" si="7"/>
        <v>0</v>
      </c>
      <c r="AA13" s="65">
        <f t="shared" si="7"/>
        <v>0</v>
      </c>
      <c r="AB13" s="65">
        <f t="shared" si="7"/>
        <v>0</v>
      </c>
      <c r="AC13" s="65">
        <f t="shared" si="7"/>
        <v>0</v>
      </c>
      <c r="AD13" s="65">
        <f t="shared" si="7"/>
        <v>0</v>
      </c>
      <c r="AE13" s="65">
        <f t="shared" si="7"/>
        <v>0</v>
      </c>
      <c r="AF13" s="65">
        <f t="shared" si="7"/>
        <v>0</v>
      </c>
    </row>
    <row r="14" spans="2:32" ht="30" customHeight="1">
      <c r="B14" s="29"/>
      <c r="C14" s="18" t="s">
        <v>20</v>
      </c>
      <c r="D14" s="18">
        <f>SUM(E14:P14)</f>
        <v>34143.453422</v>
      </c>
      <c r="E14" s="18">
        <f>SUM(E15:E17)</f>
        <v>2347.32749</v>
      </c>
      <c r="F14" s="18">
        <f aca="true" t="shared" si="8" ref="F14:P14">SUM(F15:F17)</f>
        <v>3387.60676</v>
      </c>
      <c r="G14" s="18">
        <f t="shared" si="8"/>
        <v>2737.7615000000005</v>
      </c>
      <c r="H14" s="18">
        <f t="shared" si="8"/>
        <v>3237.776790000001</v>
      </c>
      <c r="I14" s="18">
        <f>SUM(I15:I17)</f>
        <v>3037.4711399999997</v>
      </c>
      <c r="J14" s="18">
        <f>SUM(J15:J17)</f>
        <v>2677.210530000001</v>
      </c>
      <c r="K14" s="18">
        <f t="shared" si="8"/>
        <v>2262.183355</v>
      </c>
      <c r="L14" s="18">
        <f t="shared" si="8"/>
        <v>3014.320544</v>
      </c>
      <c r="M14" s="18">
        <f t="shared" si="8"/>
        <v>2781.4615399999993</v>
      </c>
      <c r="N14" s="18">
        <f t="shared" si="8"/>
        <v>3107.9259800000004</v>
      </c>
      <c r="O14" s="18">
        <f t="shared" si="8"/>
        <v>3051.1846679999994</v>
      </c>
      <c r="P14" s="18">
        <f t="shared" si="8"/>
        <v>2501.223125</v>
      </c>
      <c r="Q14" s="30">
        <f>SUM(Q15:Q16)</f>
        <v>0</v>
      </c>
      <c r="T14" s="68">
        <f aca="true" t="shared" si="9" ref="T14:AF14">SUM(D15:D17)</f>
        <v>34143.453422000006</v>
      </c>
      <c r="U14" s="68">
        <f t="shared" si="9"/>
        <v>2347.32749</v>
      </c>
      <c r="V14" s="68">
        <f t="shared" si="9"/>
        <v>3387.60676</v>
      </c>
      <c r="W14" s="68">
        <f t="shared" si="9"/>
        <v>2737.7615000000005</v>
      </c>
      <c r="X14" s="68">
        <f t="shared" si="9"/>
        <v>3237.776790000001</v>
      </c>
      <c r="Y14" s="68">
        <f t="shared" si="9"/>
        <v>3037.4711399999997</v>
      </c>
      <c r="Z14" s="68">
        <f t="shared" si="9"/>
        <v>2677.210530000001</v>
      </c>
      <c r="AA14" s="68">
        <f t="shared" si="9"/>
        <v>2262.183355</v>
      </c>
      <c r="AB14" s="68">
        <f t="shared" si="9"/>
        <v>3014.320544</v>
      </c>
      <c r="AC14" s="68">
        <f t="shared" si="9"/>
        <v>2781.4615399999993</v>
      </c>
      <c r="AD14" s="68">
        <f t="shared" si="9"/>
        <v>3107.9259800000004</v>
      </c>
      <c r="AE14" s="68">
        <f t="shared" si="9"/>
        <v>3051.1846679999994</v>
      </c>
      <c r="AF14" s="68">
        <f t="shared" si="9"/>
        <v>2501.223125</v>
      </c>
    </row>
    <row r="15" spans="2:17" s="23" customFormat="1" ht="30" customHeight="1">
      <c r="B15" s="1"/>
      <c r="C15" s="3" t="s">
        <v>16</v>
      </c>
      <c r="D15" s="51">
        <f t="shared" si="4"/>
        <v>6534.1192519999995</v>
      </c>
      <c r="E15" s="63">
        <v>254.23920000000004</v>
      </c>
      <c r="F15" s="63">
        <v>108.91639999999998</v>
      </c>
      <c r="G15" s="63">
        <v>206.314</v>
      </c>
      <c r="H15" s="63">
        <v>462.38482</v>
      </c>
      <c r="I15" s="63">
        <v>374.73920000000004</v>
      </c>
      <c r="J15" s="63">
        <v>341.8563200000001</v>
      </c>
      <c r="K15" s="63">
        <v>361.96565499999997</v>
      </c>
      <c r="L15" s="63">
        <v>953.5227840000001</v>
      </c>
      <c r="M15" s="63">
        <v>852.0655699999994</v>
      </c>
      <c r="N15" s="63">
        <v>1135.6121699999999</v>
      </c>
      <c r="O15" s="63">
        <v>1003.7734979999998</v>
      </c>
      <c r="P15" s="63">
        <v>478.72963499999986</v>
      </c>
      <c r="Q15" s="2"/>
    </row>
    <row r="16" spans="2:17" s="23" customFormat="1" ht="30" customHeight="1">
      <c r="B16" s="1"/>
      <c r="C16" s="3" t="s">
        <v>17</v>
      </c>
      <c r="D16" s="51">
        <f t="shared" si="4"/>
        <v>27608.584170000006</v>
      </c>
      <c r="E16" s="53">
        <v>2093.08829</v>
      </c>
      <c r="F16" s="53">
        <v>3278.69036</v>
      </c>
      <c r="G16" s="53">
        <v>2531.4475000000007</v>
      </c>
      <c r="H16" s="53">
        <v>2775.3919700000006</v>
      </c>
      <c r="I16" s="53">
        <v>2662.7319399999997</v>
      </c>
      <c r="J16" s="53">
        <v>2334.6042100000013</v>
      </c>
      <c r="K16" s="53">
        <v>1900.2177000000001</v>
      </c>
      <c r="L16" s="53">
        <v>2060.79776</v>
      </c>
      <c r="M16" s="53">
        <v>1929.39597</v>
      </c>
      <c r="N16" s="53">
        <v>1972.3138100000006</v>
      </c>
      <c r="O16" s="53">
        <v>2047.4111699999996</v>
      </c>
      <c r="P16" s="53">
        <v>2022.49349</v>
      </c>
      <c r="Q16" s="2"/>
    </row>
    <row r="17" spans="2:17" s="23" customFormat="1" ht="30" customHeight="1">
      <c r="B17" s="1"/>
      <c r="C17" s="3" t="s">
        <v>24</v>
      </c>
      <c r="D17" s="51">
        <f t="shared" si="4"/>
        <v>0.75</v>
      </c>
      <c r="E17" s="64" t="s">
        <v>27</v>
      </c>
      <c r="F17" s="64" t="s">
        <v>27</v>
      </c>
      <c r="G17" s="64" t="s">
        <v>27</v>
      </c>
      <c r="H17" s="64" t="s">
        <v>27</v>
      </c>
      <c r="I17" s="64" t="s">
        <v>27</v>
      </c>
      <c r="J17" s="64">
        <v>0.75</v>
      </c>
      <c r="K17" s="64" t="s">
        <v>27</v>
      </c>
      <c r="L17" s="64" t="s">
        <v>27</v>
      </c>
      <c r="M17" s="64" t="s">
        <v>27</v>
      </c>
      <c r="N17" s="64" t="s">
        <v>27</v>
      </c>
      <c r="O17" s="64" t="s">
        <v>27</v>
      </c>
      <c r="P17" s="64" t="s">
        <v>27</v>
      </c>
      <c r="Q17" s="2"/>
    </row>
    <row r="18" spans="2:17" ht="14.25"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5"/>
      <c r="Q18" s="36"/>
    </row>
    <row r="19" spans="2:17" ht="4.5" customHeight="1">
      <c r="B19" s="37"/>
      <c r="C19" s="37"/>
      <c r="D19" s="31" t="s">
        <v>14</v>
      </c>
      <c r="P19" s="38"/>
      <c r="Q19" s="37"/>
    </row>
    <row r="20" spans="2:17" ht="12.75">
      <c r="B20" s="39" t="s">
        <v>19</v>
      </c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39"/>
    </row>
    <row r="21" spans="3:19" s="42" customFormat="1" ht="12.75">
      <c r="C21" s="54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4"/>
      <c r="R21" s="54"/>
      <c r="S21" s="54"/>
    </row>
    <row r="22" spans="3:19" s="43" customFormat="1" ht="15">
      <c r="C22" s="44"/>
      <c r="D22" s="9" t="s">
        <v>2</v>
      </c>
      <c r="E22" s="9" t="s">
        <v>3</v>
      </c>
      <c r="F22" s="9" t="s">
        <v>4</v>
      </c>
      <c r="G22" s="9" t="s">
        <v>5</v>
      </c>
      <c r="H22" s="9" t="s">
        <v>6</v>
      </c>
      <c r="I22" s="9" t="s">
        <v>7</v>
      </c>
      <c r="J22" s="9" t="s">
        <v>8</v>
      </c>
      <c r="K22" s="9" t="s">
        <v>9</v>
      </c>
      <c r="L22" s="9" t="s">
        <v>10</v>
      </c>
      <c r="M22" s="9" t="s">
        <v>11</v>
      </c>
      <c r="N22" s="9" t="s">
        <v>12</v>
      </c>
      <c r="O22" s="10" t="s">
        <v>13</v>
      </c>
      <c r="P22" s="56"/>
      <c r="Q22" s="54"/>
      <c r="R22" s="54"/>
      <c r="S22" s="54"/>
    </row>
    <row r="23" spans="3:19" s="43" customFormat="1" ht="15">
      <c r="C23" s="11" t="s">
        <v>16</v>
      </c>
      <c r="D23" s="12">
        <f>+E15</f>
        <v>254.23920000000004</v>
      </c>
      <c r="E23" s="12">
        <f aca="true" t="shared" si="10" ref="E23:O23">+F15</f>
        <v>108.91639999999998</v>
      </c>
      <c r="F23" s="12">
        <f t="shared" si="10"/>
        <v>206.314</v>
      </c>
      <c r="G23" s="12">
        <f t="shared" si="10"/>
        <v>462.38482</v>
      </c>
      <c r="H23" s="12">
        <f t="shared" si="10"/>
        <v>374.73920000000004</v>
      </c>
      <c r="I23" s="12">
        <f t="shared" si="10"/>
        <v>341.8563200000001</v>
      </c>
      <c r="J23" s="12">
        <f t="shared" si="10"/>
        <v>361.96565499999997</v>
      </c>
      <c r="K23" s="12">
        <f t="shared" si="10"/>
        <v>953.5227840000001</v>
      </c>
      <c r="L23" s="12">
        <f t="shared" si="10"/>
        <v>852.0655699999994</v>
      </c>
      <c r="M23" s="12">
        <f t="shared" si="10"/>
        <v>1135.6121699999999</v>
      </c>
      <c r="N23" s="12">
        <f t="shared" si="10"/>
        <v>1003.7734979999998</v>
      </c>
      <c r="O23" s="12">
        <f t="shared" si="10"/>
        <v>478.72963499999986</v>
      </c>
      <c r="P23" s="54"/>
      <c r="Q23" s="54"/>
      <c r="R23" s="54"/>
      <c r="S23" s="54"/>
    </row>
    <row r="24" spans="3:19" s="43" customFormat="1" ht="15">
      <c r="C24" s="11" t="s">
        <v>17</v>
      </c>
      <c r="D24" s="12">
        <f>+E16</f>
        <v>2093.08829</v>
      </c>
      <c r="E24" s="12">
        <f aca="true" t="shared" si="11" ref="E24:O24">+F16</f>
        <v>3278.69036</v>
      </c>
      <c r="F24" s="12">
        <f t="shared" si="11"/>
        <v>2531.4475000000007</v>
      </c>
      <c r="G24" s="12">
        <f t="shared" si="11"/>
        <v>2775.3919700000006</v>
      </c>
      <c r="H24" s="12">
        <f t="shared" si="11"/>
        <v>2662.7319399999997</v>
      </c>
      <c r="I24" s="12">
        <f t="shared" si="11"/>
        <v>2334.6042100000013</v>
      </c>
      <c r="J24" s="12">
        <f t="shared" si="11"/>
        <v>1900.2177000000001</v>
      </c>
      <c r="K24" s="12">
        <f t="shared" si="11"/>
        <v>2060.79776</v>
      </c>
      <c r="L24" s="12">
        <f t="shared" si="11"/>
        <v>1929.39597</v>
      </c>
      <c r="M24" s="12">
        <f t="shared" si="11"/>
        <v>1972.3138100000006</v>
      </c>
      <c r="N24" s="12">
        <f t="shared" si="11"/>
        <v>2047.4111699999996</v>
      </c>
      <c r="O24" s="12">
        <f t="shared" si="11"/>
        <v>2022.49349</v>
      </c>
      <c r="P24" s="54"/>
      <c r="Q24" s="54"/>
      <c r="R24" s="54"/>
      <c r="S24" s="54"/>
    </row>
    <row r="25" spans="3:16" s="43" customFormat="1" ht="15">
      <c r="C25" s="11" t="s">
        <v>23</v>
      </c>
      <c r="D25" s="12">
        <f>+E11</f>
        <v>9.7128</v>
      </c>
      <c r="E25" s="12">
        <f aca="true" t="shared" si="12" ref="E25:O25">+F11</f>
        <v>6.7912</v>
      </c>
      <c r="F25" s="12" t="str">
        <f t="shared" si="12"/>
        <v>-</v>
      </c>
      <c r="G25" s="12" t="str">
        <f t="shared" si="12"/>
        <v>-</v>
      </c>
      <c r="H25" s="12" t="e">
        <f>+#REF!</f>
        <v>#REF!</v>
      </c>
      <c r="I25" s="12" t="e">
        <f>+#REF!</f>
        <v>#REF!</v>
      </c>
      <c r="J25" s="12" t="e">
        <f>+#REF!</f>
        <v>#REF!</v>
      </c>
      <c r="K25" s="12" t="e">
        <f>+#REF!</f>
        <v>#REF!</v>
      </c>
      <c r="L25" s="12" t="str">
        <f t="shared" si="12"/>
        <v>-</v>
      </c>
      <c r="M25" s="12" t="str">
        <f t="shared" si="12"/>
        <v>-</v>
      </c>
      <c r="N25" s="12" t="e">
        <f>+#REF!</f>
        <v>#REF!</v>
      </c>
      <c r="O25" s="12" t="str">
        <f t="shared" si="12"/>
        <v>-</v>
      </c>
      <c r="P25" s="54"/>
    </row>
    <row r="26" spans="3:16" s="43" customFormat="1" ht="15">
      <c r="C26" s="11" t="s">
        <v>18</v>
      </c>
      <c r="D26" s="12">
        <f>+E12</f>
        <v>227.884924</v>
      </c>
      <c r="E26" s="12">
        <f aca="true" t="shared" si="13" ref="E26:O26">+F12</f>
        <v>228.41651000000002</v>
      </c>
      <c r="F26" s="12">
        <f t="shared" si="13"/>
        <v>279.42134999999996</v>
      </c>
      <c r="G26" s="12">
        <f t="shared" si="13"/>
        <v>312.8258</v>
      </c>
      <c r="H26" s="12">
        <f t="shared" si="13"/>
        <v>391.36882</v>
      </c>
      <c r="I26" s="12">
        <f t="shared" si="13"/>
        <v>343.99570000000006</v>
      </c>
      <c r="J26" s="12">
        <f t="shared" si="13"/>
        <v>306.01882</v>
      </c>
      <c r="K26" s="12">
        <f t="shared" si="13"/>
        <v>320.742004</v>
      </c>
      <c r="L26" s="12">
        <f t="shared" si="13"/>
        <v>164.69638999999998</v>
      </c>
      <c r="M26" s="12">
        <f t="shared" si="13"/>
        <v>272.731834</v>
      </c>
      <c r="N26" s="12">
        <f t="shared" si="13"/>
        <v>389.84338599999995</v>
      </c>
      <c r="O26" s="12">
        <f t="shared" si="13"/>
        <v>407.03065000000004</v>
      </c>
      <c r="P26" s="54"/>
    </row>
    <row r="27" spans="3:17" ht="15">
      <c r="C27" s="11" t="s">
        <v>25</v>
      </c>
      <c r="D27" s="58" t="str">
        <f>+E13</f>
        <v>-</v>
      </c>
      <c r="E27" s="58" t="str">
        <f aca="true" t="shared" si="14" ref="E27:O27">+F13</f>
        <v>-</v>
      </c>
      <c r="F27" s="58" t="str">
        <f t="shared" si="14"/>
        <v>-</v>
      </c>
      <c r="G27" s="58" t="str">
        <f t="shared" si="14"/>
        <v>-</v>
      </c>
      <c r="H27" s="58" t="str">
        <f t="shared" si="14"/>
        <v>-</v>
      </c>
      <c r="I27" s="58" t="str">
        <f t="shared" si="14"/>
        <v>-</v>
      </c>
      <c r="J27" s="58" t="str">
        <f t="shared" si="14"/>
        <v>-</v>
      </c>
      <c r="K27" s="58" t="str">
        <f t="shared" si="14"/>
        <v>-</v>
      </c>
      <c r="L27" s="58" t="str">
        <f t="shared" si="14"/>
        <v>-</v>
      </c>
      <c r="M27" s="58" t="str">
        <f t="shared" si="14"/>
        <v>-</v>
      </c>
      <c r="N27" s="58" t="str">
        <f t="shared" si="14"/>
        <v>-</v>
      </c>
      <c r="O27" s="58" t="str">
        <f t="shared" si="14"/>
        <v>-</v>
      </c>
      <c r="P27" s="57"/>
      <c r="Q27" s="47"/>
    </row>
    <row r="28" spans="3:25" ht="15">
      <c r="C28" s="11" t="s">
        <v>24</v>
      </c>
      <c r="D28" s="59" t="str">
        <f>+E17</f>
        <v>-</v>
      </c>
      <c r="E28" s="59" t="str">
        <f aca="true" t="shared" si="15" ref="E28:O28">+F17</f>
        <v>-</v>
      </c>
      <c r="F28" s="59" t="str">
        <f t="shared" si="15"/>
        <v>-</v>
      </c>
      <c r="G28" s="59" t="str">
        <f t="shared" si="15"/>
        <v>-</v>
      </c>
      <c r="H28" s="59" t="str">
        <f t="shared" si="15"/>
        <v>-</v>
      </c>
      <c r="I28" s="59">
        <f t="shared" si="15"/>
        <v>0.75</v>
      </c>
      <c r="J28" s="58" t="str">
        <f t="shared" si="15"/>
        <v>-</v>
      </c>
      <c r="K28" s="59" t="str">
        <f t="shared" si="15"/>
        <v>-</v>
      </c>
      <c r="L28" s="58" t="str">
        <f t="shared" si="15"/>
        <v>-</v>
      </c>
      <c r="M28" s="59" t="str">
        <f t="shared" si="15"/>
        <v>-</v>
      </c>
      <c r="N28" s="59" t="str">
        <f t="shared" si="15"/>
        <v>-</v>
      </c>
      <c r="O28" s="58" t="str">
        <f t="shared" si="15"/>
        <v>-</v>
      </c>
      <c r="P28" s="46"/>
      <c r="W28" s="60" t="s">
        <v>23</v>
      </c>
      <c r="X28" s="61">
        <v>39.14083000000001</v>
      </c>
      <c r="Y28" s="62"/>
    </row>
    <row r="29" spans="3:25" ht="12.7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W29" s="60" t="s">
        <v>18</v>
      </c>
      <c r="X29" s="61">
        <v>3204.3939500000006</v>
      </c>
      <c r="Y29" s="62"/>
    </row>
    <row r="30" spans="3:25" ht="12.75">
      <c r="C30" s="45"/>
      <c r="D30" s="46"/>
      <c r="E30" s="46"/>
      <c r="F30" s="46"/>
      <c r="G30" s="46"/>
      <c r="H30" s="46"/>
      <c r="I30" s="46"/>
      <c r="J30" s="46"/>
      <c r="K30" s="46"/>
      <c r="L30" s="48"/>
      <c r="M30" s="46"/>
      <c r="N30" s="46"/>
      <c r="O30" s="46"/>
      <c r="P30" s="46"/>
      <c r="W30" s="60" t="s">
        <v>16</v>
      </c>
      <c r="X30" s="61">
        <v>3950.5604999999996</v>
      </c>
      <c r="Y30" s="62"/>
    </row>
    <row r="31" spans="3:25" ht="12.75"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W31" s="60" t="s">
        <v>17</v>
      </c>
      <c r="X31" s="61">
        <v>15835.288810000002</v>
      </c>
      <c r="Y31" s="62"/>
    </row>
    <row r="32" spans="3:25" ht="12.75"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W32" s="62"/>
      <c r="X32" s="62"/>
      <c r="Y32" s="62"/>
    </row>
    <row r="33" spans="3:25" ht="12.75"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W33" s="62"/>
      <c r="X33" s="62"/>
      <c r="Y33" s="62"/>
    </row>
  </sheetData>
  <sheetProtection/>
  <mergeCells count="4">
    <mergeCell ref="B3:Q3"/>
    <mergeCell ref="B4:Q4"/>
    <mergeCell ref="B6:C6"/>
    <mergeCell ref="P6:Q6"/>
  </mergeCells>
  <printOptions horizontalCentered="1" verticalCentered="1"/>
  <pageMargins left="0" right="0" top="0.1968503937007874" bottom="0.1968503937007874" header="0" footer="0"/>
  <pageSetup fitToHeight="1" fitToWidth="1" horizontalDpi="600" verticalDpi="600" orientation="portrait" paperSize="9" scale="57" r:id="rId2"/>
  <ignoredErrors>
    <ignoredError sqref="T8:AF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Alison Estefh Cabrera Simon</cp:lastModifiedBy>
  <cp:lastPrinted>2020-01-23T21:09:50Z</cp:lastPrinted>
  <dcterms:created xsi:type="dcterms:W3CDTF">2008-05-21T17:55:06Z</dcterms:created>
  <dcterms:modified xsi:type="dcterms:W3CDTF">2020-01-23T21:10:06Z</dcterms:modified>
  <cp:category/>
  <cp:version/>
  <cp:contentType/>
  <cp:contentStatus/>
</cp:coreProperties>
</file>