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EXPORT ACUI TMB" sheetId="1" r:id="rId1"/>
  </sheets>
  <definedNames>
    <definedName name="_xlnm.Print_Area" localSheetId="0">'EXPORT ACUI TMB'!$B$4:$Q$100</definedName>
  </definedNames>
  <calcPr fullCalcOnLoad="1"/>
</workbook>
</file>

<file path=xl/sharedStrings.xml><?xml version="1.0" encoding="utf-8"?>
<sst xmlns="http://schemas.openxmlformats.org/spreadsheetml/2006/main" count="331" uniqueCount="38">
  <si>
    <t>(TMB)</t>
  </si>
  <si>
    <t>Especie / País</t>
  </si>
  <si>
    <t>TOTAL</t>
  </si>
  <si>
    <t>Total</t>
  </si>
  <si>
    <t>Concha de Abanico</t>
  </si>
  <si>
    <t>Francia</t>
  </si>
  <si>
    <t>-</t>
  </si>
  <si>
    <t>Bélgica</t>
  </si>
  <si>
    <t>Estados Unidos</t>
  </si>
  <si>
    <t>Italia</t>
  </si>
  <si>
    <t>Holanda</t>
  </si>
  <si>
    <t>Reino Unido</t>
  </si>
  <si>
    <t>Nueva Zelandia</t>
  </si>
  <si>
    <t>España</t>
  </si>
  <si>
    <t>Australia</t>
  </si>
  <si>
    <t>Alemania</t>
  </si>
  <si>
    <t>Otros</t>
  </si>
  <si>
    <t>Langostino</t>
  </si>
  <si>
    <t>Taiwan</t>
  </si>
  <si>
    <t>Ecuador</t>
  </si>
  <si>
    <t>Panamá</t>
  </si>
  <si>
    <t>Portugal</t>
  </si>
  <si>
    <t>Tilapia</t>
  </si>
  <si>
    <t>Uruguay</t>
  </si>
  <si>
    <t>Trucha</t>
  </si>
  <si>
    <t>Suecia</t>
  </si>
  <si>
    <t>Noruega</t>
  </si>
  <si>
    <t>Polonia</t>
  </si>
  <si>
    <t>México</t>
  </si>
  <si>
    <t>Argentina</t>
  </si>
  <si>
    <t>Luxemburgo</t>
  </si>
  <si>
    <t>Bolivia</t>
  </si>
  <si>
    <t>Nota: "0" corresponde a cifras menores a media tonelada métrica bruta</t>
  </si>
  <si>
    <t>Fuente: Empresas Acuícolas y a partir del 2003 la Superintendencia de Administración Tributaria (SUNAT) - Oficina de Estadística</t>
  </si>
  <si>
    <t>Países Bajos</t>
  </si>
  <si>
    <t>Canadá</t>
  </si>
  <si>
    <t>PERÚ: EXPORTACIÓN DE PRODUCTOS HIDROBIOLÓGICOS PROCEDENTES DE LA ACTIVIDAD DE  ACUICULTURA POR ESPECIE Y SEGÚN PAÍS DE DESTINO, 2000 -10</t>
  </si>
  <si>
    <t>Paiche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</si>
</sst>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\$#,##0\ ;\(\$#,##0\)"/>
    <numFmt numFmtId="179" formatCode="0_);\(0\)"/>
  </numFmts>
  <fonts count="57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22"/>
      <color indexed="8"/>
      <name val="Arial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3" fontId="0" fillId="23" borderId="0" applyFont="0" applyFill="0" applyBorder="0" applyAlignment="0" applyProtection="0"/>
    <xf numFmtId="178" fontId="0" fillId="23" borderId="0" applyFont="0" applyFill="0" applyBorder="0" applyAlignment="0" applyProtection="0"/>
    <xf numFmtId="0" fontId="0" fillId="23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4" fillId="30" borderId="1" applyNumberFormat="0" applyAlignment="0" applyProtection="0"/>
    <xf numFmtId="0" fontId="1" fillId="23" borderId="0" applyProtection="0">
      <alignment/>
    </xf>
    <xf numFmtId="0" fontId="2" fillId="23" borderId="0" applyProtection="0">
      <alignment/>
    </xf>
    <xf numFmtId="2" fontId="0" fillId="23" borderId="0" applyFont="0" applyFill="0" applyBorder="0" applyAlignment="0" applyProtection="0"/>
    <xf numFmtId="0" fontId="3" fillId="23" borderId="0" applyNumberFormat="0" applyFill="0" applyBorder="0" applyAlignment="0" applyProtection="0"/>
    <xf numFmtId="0" fontId="4" fillId="2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0" fillId="23" borderId="9" applyNumberFormat="0" applyFon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79" fontId="8" fillId="34" borderId="10" xfId="0" applyNumberFormat="1" applyFont="1" applyFill="1" applyBorder="1" applyAlignment="1">
      <alignment horizontal="center" vertical="center"/>
    </xf>
    <xf numFmtId="179" fontId="8" fillId="34" borderId="11" xfId="0" applyNumberFormat="1" applyFont="1" applyFill="1" applyBorder="1" applyAlignment="1">
      <alignment horizontal="center" vertical="center"/>
    </xf>
    <xf numFmtId="179" fontId="8" fillId="34" borderId="12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37" fontId="8" fillId="0" borderId="0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34" borderId="14" xfId="0" applyFont="1" applyFill="1" applyBorder="1" applyAlignment="1">
      <alignment horizontal="left" vertical="center" indent="1"/>
    </xf>
    <xf numFmtId="0" fontId="8" fillId="34" borderId="0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 indent="1"/>
    </xf>
    <xf numFmtId="0" fontId="0" fillId="0" borderId="17" xfId="0" applyFont="1" applyFill="1" applyBorder="1" applyAlignment="1">
      <alignment vertical="center"/>
    </xf>
    <xf numFmtId="39" fontId="0" fillId="0" borderId="17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3" fontId="0" fillId="0" borderId="0" xfId="0" applyNumberForma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34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 quotePrefix="1">
      <alignment horizontal="right" vertical="justify"/>
    </xf>
    <xf numFmtId="3" fontId="8" fillId="34" borderId="0" xfId="0" applyNumberFormat="1" applyFont="1" applyFill="1" applyBorder="1" applyAlignment="1">
      <alignment horizontal="right" vertical="justify"/>
    </xf>
    <xf numFmtId="3" fontId="8" fillId="0" borderId="0" xfId="0" applyNumberFormat="1" applyFont="1" applyFill="1" applyBorder="1" applyAlignment="1">
      <alignment horizontal="right" vertical="justify"/>
    </xf>
    <xf numFmtId="3" fontId="8" fillId="34" borderId="0" xfId="0" applyNumberFormat="1" applyFont="1" applyFill="1" applyBorder="1" applyAlignment="1" quotePrefix="1">
      <alignment horizontal="right" vertical="justify"/>
    </xf>
    <xf numFmtId="3" fontId="8" fillId="0" borderId="0" xfId="0" applyNumberFormat="1" applyFont="1" applyFill="1" applyBorder="1" applyAlignment="1" quotePrefix="1">
      <alignment horizontal="right" vertical="justify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37" fontId="56" fillId="0" borderId="0" xfId="0" applyNumberFormat="1" applyFont="1" applyFill="1" applyBorder="1" applyAlignment="1">
      <alignment horizontal="right" vertical="center"/>
    </xf>
    <xf numFmtId="37" fontId="55" fillId="0" borderId="0" xfId="0" applyNumberFormat="1" applyFont="1" applyFill="1" applyAlignment="1">
      <alignment horizontal="right"/>
    </xf>
    <xf numFmtId="3" fontId="54" fillId="0" borderId="0" xfId="0" applyNumberFormat="1" applyFont="1" applyFill="1" applyAlignment="1">
      <alignment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5" xfId="49"/>
    <cellStyle name="Fixed" xfId="50"/>
    <cellStyle name="Heading 1" xfId="51"/>
    <cellStyle name="Heading 2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PRODUCTOS HIDROBIOLÓGICOS PROCEDENTES DE
 LA ACTIVIDAD DE ACUICULTURA, 2000 - 10
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12"/>
      <c:depthPercent val="100"/>
      <c:rAngAx val="1"/>
    </c:view3D>
    <c:plotArea>
      <c:layout>
        <c:manualLayout>
          <c:xMode val="edge"/>
          <c:yMode val="edge"/>
          <c:x val="0.07325"/>
          <c:y val="0.11625"/>
          <c:w val="0.911"/>
          <c:h val="0.6932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'EXPORT ACUI TMB'!$C$75</c:f>
              <c:strCache>
                <c:ptCount val="1"/>
                <c:pt idx="0">
                  <c:v>Tilapia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'EXPORT ACUI TMB'!$D$74:$P$74</c:f>
              <c:numCache/>
            </c:numRef>
          </c:cat>
          <c:val>
            <c:numRef>
              <c:f>'EXPORT ACUI TMB'!$D$75:$P$75</c:f>
              <c:numCache/>
            </c:numRef>
          </c:val>
          <c:shape val="box"/>
        </c:ser>
        <c:ser>
          <c:idx val="0"/>
          <c:order val="1"/>
          <c:tx>
            <c:strRef>
              <c:f>'EXPORT ACUI TMB'!$C$76</c:f>
              <c:strCache>
                <c:ptCount val="1"/>
                <c:pt idx="0">
                  <c:v>Trucha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'EXPORT ACUI TMB'!$D$74:$P$74</c:f>
              <c:numCache/>
            </c:numRef>
          </c:cat>
          <c:val>
            <c:numRef>
              <c:f>'EXPORT ACUI TMB'!$D$76:$P$76</c:f>
              <c:numCache/>
            </c:numRef>
          </c:val>
          <c:shape val="box"/>
        </c:ser>
        <c:ser>
          <c:idx val="1"/>
          <c:order val="2"/>
          <c:tx>
            <c:strRef>
              <c:f>'EXPORT ACUI TMB'!$C$77</c:f>
              <c:strCache>
                <c:ptCount val="1"/>
                <c:pt idx="0">
                  <c:v>Concha de Abanico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'EXPORT ACUI TMB'!$D$74:$P$74</c:f>
              <c:numCache/>
            </c:numRef>
          </c:cat>
          <c:val>
            <c:numRef>
              <c:f>'EXPORT ACUI TMB'!$D$77:$P$77</c:f>
              <c:numCache/>
            </c:numRef>
          </c:val>
          <c:shape val="box"/>
        </c:ser>
        <c:ser>
          <c:idx val="3"/>
          <c:order val="3"/>
          <c:tx>
            <c:strRef>
              <c:f>'EXPORT ACUI TMB'!$C$78</c:f>
              <c:strCache>
                <c:ptCount val="1"/>
                <c:pt idx="0">
                  <c:v>Langostino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'EXPORT ACUI TMB'!$D$74:$P$74</c:f>
              <c:numCache/>
            </c:numRef>
          </c:cat>
          <c:val>
            <c:numRef>
              <c:f>'EXPORT ACUI TMB'!$D$78:$P$78</c:f>
              <c:numCache/>
            </c:numRef>
          </c:val>
          <c:shape val="box"/>
        </c:ser>
        <c:ser>
          <c:idx val="4"/>
          <c:order val="4"/>
          <c:tx>
            <c:strRef>
              <c:f>'EXPORT ACUI TMB'!$C$79</c:f>
              <c:strCache>
                <c:ptCount val="1"/>
                <c:pt idx="0">
                  <c:v>Paiche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'EXPORT ACUI TMB'!$D$74:$P$74</c:f>
              <c:numCache/>
            </c:numRef>
          </c:cat>
          <c:val>
            <c:numRef>
              <c:f>'EXPORT ACUI TMB'!$D$79:$P$79</c:f>
              <c:numCache/>
            </c:numRef>
          </c:val>
          <c:shape val="box"/>
        </c:ser>
        <c:gapWidth val="40"/>
        <c:shape val="box"/>
        <c:axId val="52715816"/>
        <c:axId val="4680297"/>
        <c:axId val="42122674"/>
      </c:bar3DChart>
      <c:catAx>
        <c:axId val="527158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0297"/>
        <c:crosses val="autoZero"/>
        <c:auto val="1"/>
        <c:lblOffset val="100"/>
        <c:tickLblSkip val="1"/>
        <c:noMultiLvlLbl val="0"/>
      </c:catAx>
      <c:valAx>
        <c:axId val="46802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>
            <c:manualLayout>
              <c:xMode val="factor"/>
              <c:yMode val="factor"/>
              <c:x val="-0.091"/>
              <c:y val="0.02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15816"/>
        <c:crossesAt val="1"/>
        <c:crossBetween val="between"/>
        <c:dispUnits/>
        <c:majorUnit val="1500"/>
      </c:valAx>
      <c:serAx>
        <c:axId val="42122674"/>
        <c:scaling>
          <c:orientation val="minMax"/>
        </c:scaling>
        <c:axPos val="b"/>
        <c:delete val="1"/>
        <c:majorTickMark val="out"/>
        <c:minorTickMark val="none"/>
        <c:tickLblPos val="none"/>
        <c:crossAx val="46802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75"/>
          <c:y val="0.895"/>
          <c:w val="0.424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72</xdr:row>
      <xdr:rowOff>114300</xdr:rowOff>
    </xdr:from>
    <xdr:to>
      <xdr:col>15</xdr:col>
      <xdr:colOff>619125</xdr:colOff>
      <xdr:row>98</xdr:row>
      <xdr:rowOff>76200</xdr:rowOff>
    </xdr:to>
    <xdr:graphicFrame>
      <xdr:nvGraphicFramePr>
        <xdr:cNvPr id="1" name="Chart 1"/>
        <xdr:cNvGraphicFramePr/>
      </xdr:nvGraphicFramePr>
      <xdr:xfrm>
        <a:off x="590550" y="13344525"/>
        <a:ext cx="89820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5:S79"/>
  <sheetViews>
    <sheetView showGridLines="0" tabSelected="1" view="pageBreakPreview" zoomScaleNormal="90" zoomScaleSheetLayoutView="100" zoomScalePageLayoutView="0" workbookViewId="0" topLeftCell="A4">
      <selection activeCell="C31" sqref="C31"/>
    </sheetView>
  </sheetViews>
  <sheetFormatPr defaultColWidth="11.421875" defaultRowHeight="12.75"/>
  <cols>
    <col min="1" max="1" width="5.7109375" style="25" customWidth="1"/>
    <col min="2" max="2" width="2.00390625" style="25" customWidth="1"/>
    <col min="3" max="3" width="25.140625" style="25" customWidth="1"/>
    <col min="4" max="5" width="10.140625" style="25" hidden="1" customWidth="1"/>
    <col min="6" max="16" width="10.140625" style="25" customWidth="1"/>
    <col min="17" max="17" width="0.5625" style="25" customWidth="1"/>
    <col min="18" max="16384" width="11.421875" style="25" customWidth="1"/>
  </cols>
  <sheetData>
    <row r="5" spans="2:17" s="1" customFormat="1" ht="45.75" customHeight="1">
      <c r="B5" s="53" t="s">
        <v>36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2:17" s="1" customFormat="1" ht="15.75" customHeight="1">
      <c r="B6" s="54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="1" customFormat="1" ht="11.25" customHeight="1">
      <c r="B7" s="2"/>
    </row>
    <row r="8" spans="2:17" s="7" customFormat="1" ht="39" customHeight="1">
      <c r="B8" s="55" t="s">
        <v>1</v>
      </c>
      <c r="C8" s="56"/>
      <c r="D8" s="3">
        <v>1998</v>
      </c>
      <c r="E8" s="3">
        <v>1999</v>
      </c>
      <c r="F8" s="3">
        <v>2000</v>
      </c>
      <c r="G8" s="3">
        <v>2001</v>
      </c>
      <c r="H8" s="3">
        <v>2002</v>
      </c>
      <c r="I8" s="3">
        <v>2003</v>
      </c>
      <c r="J8" s="3">
        <v>2004</v>
      </c>
      <c r="K8" s="4">
        <v>2005</v>
      </c>
      <c r="L8" s="5">
        <v>2006</v>
      </c>
      <c r="M8" s="5">
        <v>2007</v>
      </c>
      <c r="N8" s="5">
        <v>2008</v>
      </c>
      <c r="O8" s="3">
        <v>2009</v>
      </c>
      <c r="P8" s="4">
        <v>2010</v>
      </c>
      <c r="Q8" s="6"/>
    </row>
    <row r="9" spans="2:17" s="7" customFormat="1" ht="7.5" customHeight="1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2:17" s="7" customFormat="1" ht="15.75" customHeight="1">
      <c r="B10" s="11" t="s">
        <v>2</v>
      </c>
      <c r="C10" s="12" t="s">
        <v>3</v>
      </c>
      <c r="D10" s="32">
        <f aca="true" t="shared" si="0" ref="D10:L10">SUM(D12,D27,D42,D49)</f>
        <v>2887</v>
      </c>
      <c r="E10" s="32">
        <f t="shared" si="0"/>
        <v>3446</v>
      </c>
      <c r="F10" s="32">
        <f t="shared" si="0"/>
        <v>1309</v>
      </c>
      <c r="G10" s="32">
        <f t="shared" si="0"/>
        <v>1539</v>
      </c>
      <c r="H10" s="32">
        <f t="shared" si="0"/>
        <v>2296</v>
      </c>
      <c r="I10" s="32">
        <f t="shared" si="0"/>
        <v>4784</v>
      </c>
      <c r="J10" s="32">
        <f t="shared" si="0"/>
        <v>6338</v>
      </c>
      <c r="K10" s="32">
        <f t="shared" si="0"/>
        <v>9352</v>
      </c>
      <c r="L10" s="32">
        <f t="shared" si="0"/>
        <v>10701.1</v>
      </c>
      <c r="M10" s="32">
        <f>+M12+M27+M42+M49</f>
        <v>12958</v>
      </c>
      <c r="N10" s="32">
        <f>+N12+N27+N42+N49</f>
        <v>13998.02</v>
      </c>
      <c r="O10" s="32">
        <f>+O12+O27+O42+O49</f>
        <v>22259</v>
      </c>
      <c r="P10" s="32">
        <f>+P12+P27+P42+P49+P64</f>
        <v>20961</v>
      </c>
      <c r="Q10" s="13"/>
    </row>
    <row r="11" spans="2:17" s="7" customFormat="1" ht="15.75" customHeight="1">
      <c r="B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10"/>
    </row>
    <row r="12" spans="2:17" s="7" customFormat="1" ht="15.75" customHeight="1">
      <c r="B12" s="11" t="s">
        <v>4</v>
      </c>
      <c r="C12" s="12"/>
      <c r="D12" s="39">
        <f aca="true" t="shared" si="1" ref="D12:L12">SUM(D14:D25)</f>
        <v>146</v>
      </c>
      <c r="E12" s="39">
        <f t="shared" si="1"/>
        <v>710</v>
      </c>
      <c r="F12" s="39">
        <f t="shared" si="1"/>
        <v>773</v>
      </c>
      <c r="G12" s="39">
        <f t="shared" si="1"/>
        <v>601</v>
      </c>
      <c r="H12" s="39">
        <f t="shared" si="1"/>
        <v>604</v>
      </c>
      <c r="I12" s="39">
        <f t="shared" si="1"/>
        <v>1418</v>
      </c>
      <c r="J12" s="39">
        <f t="shared" si="1"/>
        <v>2103</v>
      </c>
      <c r="K12" s="39">
        <f t="shared" si="1"/>
        <v>2408</v>
      </c>
      <c r="L12" s="39">
        <f t="shared" si="1"/>
        <v>2289</v>
      </c>
      <c r="M12" s="32">
        <f>SUM(M14:M25)</f>
        <v>3132</v>
      </c>
      <c r="N12" s="32">
        <f>SUM(N14:N25)</f>
        <v>3748</v>
      </c>
      <c r="O12" s="32">
        <f>SUM(O14:O25)</f>
        <v>8041</v>
      </c>
      <c r="P12" s="32">
        <f>SUM(P14:P25)</f>
        <v>9980</v>
      </c>
      <c r="Q12" s="13"/>
    </row>
    <row r="13" spans="2:18" s="7" customFormat="1" ht="6.75" customHeight="1">
      <c r="B13" s="15"/>
      <c r="C13" s="16"/>
      <c r="D13" s="40"/>
      <c r="E13" s="40"/>
      <c r="F13" s="40"/>
      <c r="G13" s="40"/>
      <c r="H13" s="40"/>
      <c r="I13" s="40"/>
      <c r="J13" s="40"/>
      <c r="K13" s="40"/>
      <c r="L13" s="40"/>
      <c r="M13" s="33"/>
      <c r="N13" s="33"/>
      <c r="O13" s="33"/>
      <c r="P13" s="33"/>
      <c r="Q13" s="17"/>
      <c r="R13" s="16"/>
    </row>
    <row r="14" spans="2:17" s="1" customFormat="1" ht="15" customHeight="1">
      <c r="B14" s="14"/>
      <c r="C14" s="18" t="s">
        <v>5</v>
      </c>
      <c r="D14" s="38" t="s">
        <v>6</v>
      </c>
      <c r="E14" s="38">
        <v>598</v>
      </c>
      <c r="F14" s="38">
        <v>545</v>
      </c>
      <c r="G14" s="38">
        <v>433</v>
      </c>
      <c r="H14" s="38">
        <v>562</v>
      </c>
      <c r="I14" s="38">
        <v>968</v>
      </c>
      <c r="J14" s="38">
        <v>979</v>
      </c>
      <c r="K14" s="38">
        <v>1593</v>
      </c>
      <c r="L14" s="38">
        <v>1697</v>
      </c>
      <c r="M14" s="34">
        <v>2169</v>
      </c>
      <c r="N14" s="34">
        <v>2706</v>
      </c>
      <c r="O14" s="34">
        <v>4477</v>
      </c>
      <c r="P14" s="34">
        <v>5377</v>
      </c>
      <c r="Q14" s="19"/>
    </row>
    <row r="15" spans="2:17" s="1" customFormat="1" ht="15" customHeight="1">
      <c r="B15" s="14"/>
      <c r="C15" s="18" t="s">
        <v>7</v>
      </c>
      <c r="D15" s="38">
        <v>85</v>
      </c>
      <c r="E15" s="38">
        <v>19</v>
      </c>
      <c r="F15" s="38">
        <v>40</v>
      </c>
      <c r="G15" s="38">
        <v>72</v>
      </c>
      <c r="H15" s="38" t="s">
        <v>6</v>
      </c>
      <c r="I15" s="38">
        <v>340</v>
      </c>
      <c r="J15" s="38">
        <v>666</v>
      </c>
      <c r="K15" s="38">
        <v>517</v>
      </c>
      <c r="L15" s="38">
        <v>274</v>
      </c>
      <c r="M15" s="34">
        <v>0</v>
      </c>
      <c r="N15" s="34">
        <v>0</v>
      </c>
      <c r="O15" s="34">
        <v>246</v>
      </c>
      <c r="P15" s="34">
        <v>322</v>
      </c>
      <c r="Q15" s="19"/>
    </row>
    <row r="16" spans="2:17" s="1" customFormat="1" ht="15" customHeight="1">
      <c r="B16" s="14"/>
      <c r="C16" s="18" t="s">
        <v>8</v>
      </c>
      <c r="D16" s="38" t="s">
        <v>6</v>
      </c>
      <c r="E16" s="38">
        <v>32</v>
      </c>
      <c r="F16" s="38">
        <v>114</v>
      </c>
      <c r="G16" s="38" t="s">
        <v>6</v>
      </c>
      <c r="H16" s="38">
        <v>12</v>
      </c>
      <c r="I16" s="38">
        <v>59</v>
      </c>
      <c r="J16" s="38">
        <v>321</v>
      </c>
      <c r="K16" s="38">
        <v>165</v>
      </c>
      <c r="L16" s="38">
        <v>47</v>
      </c>
      <c r="M16" s="34">
        <v>257</v>
      </c>
      <c r="N16" s="34">
        <v>216</v>
      </c>
      <c r="O16" s="34">
        <v>1437</v>
      </c>
      <c r="P16" s="34">
        <v>2190</v>
      </c>
      <c r="Q16" s="19"/>
    </row>
    <row r="17" spans="2:17" s="1" customFormat="1" ht="15" customHeight="1">
      <c r="B17" s="14"/>
      <c r="C17" s="18" t="s">
        <v>9</v>
      </c>
      <c r="D17" s="38" t="s">
        <v>6</v>
      </c>
      <c r="E17" s="38" t="s">
        <v>6</v>
      </c>
      <c r="F17" s="38" t="s">
        <v>6</v>
      </c>
      <c r="G17" s="38" t="s">
        <v>6</v>
      </c>
      <c r="H17" s="38" t="s">
        <v>6</v>
      </c>
      <c r="I17" s="38" t="s">
        <v>6</v>
      </c>
      <c r="J17" s="38">
        <v>21</v>
      </c>
      <c r="K17" s="38">
        <v>88</v>
      </c>
      <c r="L17" s="38">
        <v>177</v>
      </c>
      <c r="M17" s="34">
        <v>339</v>
      </c>
      <c r="N17" s="34">
        <v>358</v>
      </c>
      <c r="O17" s="34">
        <v>558</v>
      </c>
      <c r="P17" s="34">
        <v>341</v>
      </c>
      <c r="Q17" s="19"/>
    </row>
    <row r="18" spans="2:17" s="1" customFormat="1" ht="15" customHeight="1">
      <c r="B18" s="14"/>
      <c r="C18" s="18" t="s">
        <v>10</v>
      </c>
      <c r="D18" s="38">
        <v>13</v>
      </c>
      <c r="E18" s="38">
        <v>20</v>
      </c>
      <c r="F18" s="38" t="s">
        <v>6</v>
      </c>
      <c r="G18" s="38">
        <v>44</v>
      </c>
      <c r="H18" s="38" t="s">
        <v>6</v>
      </c>
      <c r="I18" s="38" t="s">
        <v>6</v>
      </c>
      <c r="J18" s="38" t="s">
        <v>6</v>
      </c>
      <c r="K18" s="38" t="s">
        <v>6</v>
      </c>
      <c r="L18" s="38" t="s">
        <v>6</v>
      </c>
      <c r="M18" s="35" t="s">
        <v>6</v>
      </c>
      <c r="N18" s="35" t="s">
        <v>6</v>
      </c>
      <c r="O18" s="35" t="s">
        <v>6</v>
      </c>
      <c r="P18" s="35"/>
      <c r="Q18" s="19"/>
    </row>
    <row r="19" spans="2:17" s="1" customFormat="1" ht="15" customHeight="1">
      <c r="B19" s="14"/>
      <c r="C19" s="18" t="s">
        <v>11</v>
      </c>
      <c r="D19" s="38" t="s">
        <v>6</v>
      </c>
      <c r="E19" s="38" t="s">
        <v>6</v>
      </c>
      <c r="F19" s="38" t="s">
        <v>6</v>
      </c>
      <c r="G19" s="38" t="s">
        <v>6</v>
      </c>
      <c r="H19" s="38" t="s">
        <v>6</v>
      </c>
      <c r="I19" s="38" t="s">
        <v>6</v>
      </c>
      <c r="J19" s="38">
        <v>36</v>
      </c>
      <c r="K19" s="38">
        <v>36</v>
      </c>
      <c r="L19" s="38">
        <v>62</v>
      </c>
      <c r="M19" s="34">
        <v>104</v>
      </c>
      <c r="N19" s="34">
        <v>80</v>
      </c>
      <c r="O19" s="34">
        <v>109</v>
      </c>
      <c r="P19" s="34">
        <v>96</v>
      </c>
      <c r="Q19" s="19"/>
    </row>
    <row r="20" spans="2:17" s="1" customFormat="1" ht="15" customHeight="1">
      <c r="B20" s="14"/>
      <c r="C20" s="18" t="s">
        <v>34</v>
      </c>
      <c r="D20" s="38" t="s">
        <v>6</v>
      </c>
      <c r="E20" s="38" t="s">
        <v>6</v>
      </c>
      <c r="F20" s="38" t="s">
        <v>6</v>
      </c>
      <c r="G20" s="38">
        <v>40</v>
      </c>
      <c r="H20" s="38" t="s">
        <v>6</v>
      </c>
      <c r="I20" s="38" t="s">
        <v>6</v>
      </c>
      <c r="J20" s="38">
        <v>20</v>
      </c>
      <c r="K20" s="38" t="s">
        <v>6</v>
      </c>
      <c r="L20" s="37" t="s">
        <v>6</v>
      </c>
      <c r="M20" s="35">
        <v>21</v>
      </c>
      <c r="N20" s="35">
        <v>85</v>
      </c>
      <c r="O20" s="35">
        <v>618</v>
      </c>
      <c r="P20" s="35">
        <v>1229</v>
      </c>
      <c r="Q20" s="19"/>
    </row>
    <row r="21" spans="2:17" s="1" customFormat="1" ht="15" customHeight="1">
      <c r="B21" s="14"/>
      <c r="C21" s="18" t="s">
        <v>12</v>
      </c>
      <c r="D21" s="38" t="s">
        <v>6</v>
      </c>
      <c r="E21" s="38">
        <v>10</v>
      </c>
      <c r="F21" s="38">
        <v>49</v>
      </c>
      <c r="G21" s="38" t="s">
        <v>6</v>
      </c>
      <c r="H21" s="38" t="s">
        <v>6</v>
      </c>
      <c r="I21" s="38" t="s">
        <v>6</v>
      </c>
      <c r="J21" s="38" t="s">
        <v>6</v>
      </c>
      <c r="K21" s="38" t="s">
        <v>6</v>
      </c>
      <c r="L21" s="38" t="s">
        <v>6</v>
      </c>
      <c r="M21" s="35" t="s">
        <v>6</v>
      </c>
      <c r="N21" s="35">
        <v>39</v>
      </c>
      <c r="O21" s="35" t="s">
        <v>6</v>
      </c>
      <c r="P21" s="35">
        <v>57</v>
      </c>
      <c r="Q21" s="19"/>
    </row>
    <row r="22" spans="2:17" s="1" customFormat="1" ht="15" customHeight="1">
      <c r="B22" s="14"/>
      <c r="C22" s="18" t="s">
        <v>13</v>
      </c>
      <c r="D22" s="38" t="s">
        <v>6</v>
      </c>
      <c r="E22" s="38">
        <v>22</v>
      </c>
      <c r="F22" s="38">
        <v>10</v>
      </c>
      <c r="G22" s="38">
        <v>8</v>
      </c>
      <c r="H22" s="38">
        <v>10</v>
      </c>
      <c r="I22" s="38">
        <v>0</v>
      </c>
      <c r="J22" s="38">
        <v>8</v>
      </c>
      <c r="K22" s="38" t="s">
        <v>6</v>
      </c>
      <c r="L22" s="38">
        <v>26</v>
      </c>
      <c r="M22" s="34">
        <v>229</v>
      </c>
      <c r="N22" s="34">
        <v>191</v>
      </c>
      <c r="O22" s="34">
        <v>216</v>
      </c>
      <c r="P22" s="34">
        <v>190</v>
      </c>
      <c r="Q22" s="19"/>
    </row>
    <row r="23" spans="2:17" s="1" customFormat="1" ht="15" customHeight="1">
      <c r="B23" s="14"/>
      <c r="C23" s="18" t="s">
        <v>14</v>
      </c>
      <c r="D23" s="38" t="s">
        <v>6</v>
      </c>
      <c r="E23" s="38" t="s">
        <v>6</v>
      </c>
      <c r="F23" s="38" t="s">
        <v>6</v>
      </c>
      <c r="G23" s="38">
        <v>4</v>
      </c>
      <c r="H23" s="38" t="s">
        <v>6</v>
      </c>
      <c r="I23" s="38">
        <v>30</v>
      </c>
      <c r="J23" s="38">
        <v>9</v>
      </c>
      <c r="K23" s="38">
        <v>6</v>
      </c>
      <c r="L23" s="38">
        <v>6</v>
      </c>
      <c r="M23" s="34">
        <v>9</v>
      </c>
      <c r="N23" s="34">
        <v>10</v>
      </c>
      <c r="O23" s="34">
        <v>218</v>
      </c>
      <c r="P23" s="34">
        <v>10</v>
      </c>
      <c r="Q23" s="19"/>
    </row>
    <row r="24" spans="2:17" s="1" customFormat="1" ht="15" customHeight="1">
      <c r="B24" s="14"/>
      <c r="C24" s="18" t="s">
        <v>15</v>
      </c>
      <c r="D24" s="38">
        <v>48</v>
      </c>
      <c r="E24" s="38" t="s">
        <v>6</v>
      </c>
      <c r="F24" s="38" t="s">
        <v>6</v>
      </c>
      <c r="G24" s="38" t="s">
        <v>6</v>
      </c>
      <c r="H24" s="38" t="s">
        <v>6</v>
      </c>
      <c r="I24" s="38" t="s">
        <v>6</v>
      </c>
      <c r="J24" s="38" t="s">
        <v>6</v>
      </c>
      <c r="K24" s="38" t="s">
        <v>6</v>
      </c>
      <c r="L24" s="38" t="s">
        <v>6</v>
      </c>
      <c r="M24" s="35" t="s">
        <v>6</v>
      </c>
      <c r="N24" s="35">
        <v>0</v>
      </c>
      <c r="O24" s="35">
        <v>4</v>
      </c>
      <c r="P24" s="35" t="s">
        <v>6</v>
      </c>
      <c r="Q24" s="19"/>
    </row>
    <row r="25" spans="2:17" s="1" customFormat="1" ht="15" customHeight="1">
      <c r="B25" s="14"/>
      <c r="C25" s="18" t="s">
        <v>16</v>
      </c>
      <c r="D25" s="38" t="s">
        <v>6</v>
      </c>
      <c r="E25" s="38">
        <v>9</v>
      </c>
      <c r="F25" s="38">
        <v>15</v>
      </c>
      <c r="G25" s="38" t="s">
        <v>6</v>
      </c>
      <c r="H25" s="38">
        <v>20</v>
      </c>
      <c r="I25" s="38">
        <v>21</v>
      </c>
      <c r="J25" s="38">
        <v>43</v>
      </c>
      <c r="K25" s="38">
        <v>3</v>
      </c>
      <c r="L25" s="38" t="s">
        <v>6</v>
      </c>
      <c r="M25" s="34">
        <v>4</v>
      </c>
      <c r="N25" s="34">
        <v>63</v>
      </c>
      <c r="O25" s="34">
        <v>158</v>
      </c>
      <c r="P25" s="34">
        <f>44+7+42+72+3</f>
        <v>168</v>
      </c>
      <c r="Q25" s="19"/>
    </row>
    <row r="26" spans="2:17" s="1" customFormat="1" ht="7.5" customHeight="1">
      <c r="B26" s="14"/>
      <c r="C26" s="18"/>
      <c r="D26" s="37"/>
      <c r="E26" s="37"/>
      <c r="F26" s="37"/>
      <c r="G26" s="37"/>
      <c r="H26" s="37"/>
      <c r="I26" s="37"/>
      <c r="J26" s="37"/>
      <c r="K26" s="37"/>
      <c r="L26" s="37"/>
      <c r="M26" s="36"/>
      <c r="N26" s="36"/>
      <c r="O26" s="36"/>
      <c r="P26" s="36"/>
      <c r="Q26" s="19"/>
    </row>
    <row r="27" spans="2:17" s="7" customFormat="1" ht="15.75" customHeight="1">
      <c r="B27" s="11" t="s">
        <v>17</v>
      </c>
      <c r="C27" s="12"/>
      <c r="D27" s="39">
        <f aca="true" t="shared" si="2" ref="D27:L27">SUM(D29:D40)</f>
        <v>2624</v>
      </c>
      <c r="E27" s="39">
        <f t="shared" si="2"/>
        <v>2557</v>
      </c>
      <c r="F27" s="39">
        <f t="shared" si="2"/>
        <v>329</v>
      </c>
      <c r="G27" s="39">
        <f t="shared" si="2"/>
        <v>554</v>
      </c>
      <c r="H27" s="39">
        <f t="shared" si="2"/>
        <v>1331</v>
      </c>
      <c r="I27" s="39">
        <f t="shared" si="2"/>
        <v>2925</v>
      </c>
      <c r="J27" s="39">
        <f t="shared" si="2"/>
        <v>3658</v>
      </c>
      <c r="K27" s="39">
        <f t="shared" si="2"/>
        <v>6150</v>
      </c>
      <c r="L27" s="39">
        <f t="shared" si="2"/>
        <v>7555</v>
      </c>
      <c r="M27" s="32">
        <f>SUM(M29:M40)</f>
        <v>9023</v>
      </c>
      <c r="N27" s="32">
        <f>SUM(N29:N40)</f>
        <v>9590.02</v>
      </c>
      <c r="O27" s="32">
        <f>SUM(O29:O40)</f>
        <v>13370</v>
      </c>
      <c r="P27" s="32">
        <f>SUM(P29:P40)</f>
        <v>9932</v>
      </c>
      <c r="Q27" s="13"/>
    </row>
    <row r="28" spans="2:17" s="7" customFormat="1" ht="7.5" customHeight="1">
      <c r="B28" s="15"/>
      <c r="C28" s="16"/>
      <c r="D28" s="40"/>
      <c r="E28" s="40"/>
      <c r="F28" s="40"/>
      <c r="G28" s="40"/>
      <c r="H28" s="40"/>
      <c r="I28" s="40"/>
      <c r="J28" s="40"/>
      <c r="K28" s="40"/>
      <c r="L28" s="40"/>
      <c r="M28" s="33"/>
      <c r="N28" s="33"/>
      <c r="O28" s="33"/>
      <c r="P28" s="33"/>
      <c r="Q28" s="17"/>
    </row>
    <row r="29" spans="2:17" s="1" customFormat="1" ht="15" customHeight="1">
      <c r="B29" s="14"/>
      <c r="C29" s="18" t="s">
        <v>8</v>
      </c>
      <c r="D29" s="38">
        <v>1463</v>
      </c>
      <c r="E29" s="38">
        <v>1402</v>
      </c>
      <c r="F29" s="38">
        <v>172</v>
      </c>
      <c r="G29" s="38">
        <v>390</v>
      </c>
      <c r="H29" s="38">
        <v>974</v>
      </c>
      <c r="I29" s="38">
        <v>1631</v>
      </c>
      <c r="J29" s="38">
        <v>2295</v>
      </c>
      <c r="K29" s="38">
        <v>3890</v>
      </c>
      <c r="L29" s="38">
        <v>4754</v>
      </c>
      <c r="M29" s="34">
        <v>6159</v>
      </c>
      <c r="N29" s="34">
        <v>6906</v>
      </c>
      <c r="O29" s="34">
        <v>9673</v>
      </c>
      <c r="P29" s="35">
        <v>6510</v>
      </c>
      <c r="Q29" s="19"/>
    </row>
    <row r="30" spans="2:17" s="1" customFormat="1" ht="15" customHeight="1">
      <c r="B30" s="14"/>
      <c r="C30" s="18" t="s">
        <v>13</v>
      </c>
      <c r="D30" s="38">
        <v>147</v>
      </c>
      <c r="E30" s="38">
        <v>125</v>
      </c>
      <c r="F30" s="38" t="s">
        <v>6</v>
      </c>
      <c r="G30" s="38">
        <v>41</v>
      </c>
      <c r="H30" s="38">
        <v>93</v>
      </c>
      <c r="I30" s="38">
        <v>936</v>
      </c>
      <c r="J30" s="38">
        <v>1140</v>
      </c>
      <c r="K30" s="38">
        <v>1913</v>
      </c>
      <c r="L30" s="38">
        <v>1863</v>
      </c>
      <c r="M30" s="34">
        <v>2024</v>
      </c>
      <c r="N30" s="34">
        <v>1870</v>
      </c>
      <c r="O30" s="34">
        <v>2225</v>
      </c>
      <c r="P30" s="34">
        <v>2154</v>
      </c>
      <c r="Q30" s="19"/>
    </row>
    <row r="31" spans="2:17" s="1" customFormat="1" ht="15" customHeight="1">
      <c r="B31" s="14"/>
      <c r="C31" s="18" t="s">
        <v>18</v>
      </c>
      <c r="D31" s="38">
        <v>679</v>
      </c>
      <c r="E31" s="38">
        <v>697</v>
      </c>
      <c r="F31" s="38">
        <v>95</v>
      </c>
      <c r="G31" s="38">
        <v>50</v>
      </c>
      <c r="H31" s="38">
        <v>92</v>
      </c>
      <c r="I31" s="38" t="s">
        <v>6</v>
      </c>
      <c r="J31" s="38" t="s">
        <v>6</v>
      </c>
      <c r="K31" s="38" t="s">
        <v>6</v>
      </c>
      <c r="L31" s="38" t="s">
        <v>6</v>
      </c>
      <c r="M31" s="35" t="s">
        <v>6</v>
      </c>
      <c r="N31" s="35" t="s">
        <v>6</v>
      </c>
      <c r="O31" s="35" t="s">
        <v>6</v>
      </c>
      <c r="P31" s="35" t="s">
        <v>6</v>
      </c>
      <c r="Q31" s="19"/>
    </row>
    <row r="32" spans="2:17" s="1" customFormat="1" ht="15" customHeight="1">
      <c r="B32" s="14"/>
      <c r="C32" s="18" t="s">
        <v>5</v>
      </c>
      <c r="D32" s="38">
        <v>239</v>
      </c>
      <c r="E32" s="38">
        <v>184</v>
      </c>
      <c r="F32" s="38">
        <v>62</v>
      </c>
      <c r="G32" s="38">
        <v>40</v>
      </c>
      <c r="H32" s="38">
        <v>107</v>
      </c>
      <c r="I32" s="38">
        <v>73</v>
      </c>
      <c r="J32" s="38">
        <v>2</v>
      </c>
      <c r="K32" s="38">
        <v>43</v>
      </c>
      <c r="L32" s="38">
        <v>439</v>
      </c>
      <c r="M32" s="34">
        <v>126</v>
      </c>
      <c r="N32" s="34">
        <v>236</v>
      </c>
      <c r="O32" s="34">
        <v>677</v>
      </c>
      <c r="P32" s="34">
        <v>824</v>
      </c>
      <c r="Q32" s="19"/>
    </row>
    <row r="33" spans="2:17" s="1" customFormat="1" ht="15" customHeight="1">
      <c r="B33" s="14"/>
      <c r="C33" s="18" t="s">
        <v>19</v>
      </c>
      <c r="D33" s="38" t="s">
        <v>6</v>
      </c>
      <c r="E33" s="38" t="s">
        <v>6</v>
      </c>
      <c r="F33" s="38" t="s">
        <v>6</v>
      </c>
      <c r="G33" s="38" t="s">
        <v>6</v>
      </c>
      <c r="H33" s="38">
        <v>45</v>
      </c>
      <c r="I33" s="38">
        <v>123</v>
      </c>
      <c r="J33" s="38">
        <v>51</v>
      </c>
      <c r="K33" s="38">
        <v>44</v>
      </c>
      <c r="L33" s="38">
        <v>62</v>
      </c>
      <c r="M33" s="34">
        <v>74</v>
      </c>
      <c r="N33" s="34">
        <v>98</v>
      </c>
      <c r="O33" s="34">
        <v>81</v>
      </c>
      <c r="P33" s="35">
        <v>75</v>
      </c>
      <c r="Q33" s="19"/>
    </row>
    <row r="34" spans="2:17" s="1" customFormat="1" ht="15" customHeight="1">
      <c r="B34" s="14"/>
      <c r="C34" s="18" t="s">
        <v>7</v>
      </c>
      <c r="D34" s="38">
        <v>20</v>
      </c>
      <c r="E34" s="38" t="s">
        <v>6</v>
      </c>
      <c r="F34" s="38" t="s">
        <v>6</v>
      </c>
      <c r="G34" s="38" t="s">
        <v>6</v>
      </c>
      <c r="H34" s="38" t="s">
        <v>6</v>
      </c>
      <c r="I34" s="38">
        <v>85</v>
      </c>
      <c r="J34" s="38">
        <v>0</v>
      </c>
      <c r="K34" s="38">
        <v>148</v>
      </c>
      <c r="L34" s="38">
        <v>11</v>
      </c>
      <c r="M34" s="34">
        <v>0</v>
      </c>
      <c r="N34" s="34">
        <v>0</v>
      </c>
      <c r="O34" s="34">
        <v>29</v>
      </c>
      <c r="P34" s="35" t="s">
        <v>6</v>
      </c>
      <c r="Q34" s="19"/>
    </row>
    <row r="35" spans="2:17" s="1" customFormat="1" ht="15" customHeight="1">
      <c r="B35" s="14"/>
      <c r="C35" s="18" t="s">
        <v>20</v>
      </c>
      <c r="D35" s="38">
        <v>14</v>
      </c>
      <c r="E35" s="38">
        <v>105</v>
      </c>
      <c r="F35" s="38" t="s">
        <v>6</v>
      </c>
      <c r="G35" s="38" t="s">
        <v>6</v>
      </c>
      <c r="H35" s="38" t="s">
        <v>6</v>
      </c>
      <c r="I35" s="38" t="s">
        <v>6</v>
      </c>
      <c r="J35" s="38">
        <v>5</v>
      </c>
      <c r="K35" s="38">
        <v>21</v>
      </c>
      <c r="L35" s="38" t="s">
        <v>6</v>
      </c>
      <c r="M35" s="34" t="s">
        <v>6</v>
      </c>
      <c r="N35" s="34" t="s">
        <v>6</v>
      </c>
      <c r="O35" s="35" t="s">
        <v>6</v>
      </c>
      <c r="P35" s="35" t="s">
        <v>6</v>
      </c>
      <c r="Q35" s="19"/>
    </row>
    <row r="36" spans="2:17" s="1" customFormat="1" ht="15" customHeight="1">
      <c r="B36" s="14"/>
      <c r="C36" s="18" t="s">
        <v>34</v>
      </c>
      <c r="D36" s="38" t="s">
        <v>6</v>
      </c>
      <c r="E36" s="38" t="s">
        <v>6</v>
      </c>
      <c r="F36" s="38" t="s">
        <v>6</v>
      </c>
      <c r="G36" s="38" t="s">
        <v>6</v>
      </c>
      <c r="H36" s="38" t="s">
        <v>6</v>
      </c>
      <c r="I36" s="38">
        <v>75</v>
      </c>
      <c r="J36" s="38">
        <v>50</v>
      </c>
      <c r="K36" s="38" t="s">
        <v>6</v>
      </c>
      <c r="L36" s="38">
        <v>126</v>
      </c>
      <c r="M36" s="34">
        <v>230</v>
      </c>
      <c r="N36" s="34">
        <v>289</v>
      </c>
      <c r="O36" s="34">
        <v>121</v>
      </c>
      <c r="P36" s="34">
        <v>36</v>
      </c>
      <c r="Q36" s="19"/>
    </row>
    <row r="37" spans="2:17" s="1" customFormat="1" ht="15" customHeight="1">
      <c r="B37" s="14"/>
      <c r="C37" s="18" t="s">
        <v>9</v>
      </c>
      <c r="D37" s="38">
        <v>5</v>
      </c>
      <c r="E37" s="38">
        <v>3</v>
      </c>
      <c r="F37" s="38" t="s">
        <v>6</v>
      </c>
      <c r="G37" s="38">
        <v>33</v>
      </c>
      <c r="H37" s="38" t="s">
        <v>6</v>
      </c>
      <c r="I37" s="38">
        <v>1</v>
      </c>
      <c r="J37" s="38">
        <v>5</v>
      </c>
      <c r="K37" s="38">
        <v>69</v>
      </c>
      <c r="L37" s="38">
        <v>168</v>
      </c>
      <c r="M37" s="34">
        <v>147</v>
      </c>
      <c r="N37" s="34">
        <v>75</v>
      </c>
      <c r="O37" s="34">
        <v>38</v>
      </c>
      <c r="P37" s="34">
        <v>21</v>
      </c>
      <c r="Q37" s="19"/>
    </row>
    <row r="38" spans="2:17" s="1" customFormat="1" ht="15" customHeight="1">
      <c r="B38" s="14"/>
      <c r="C38" s="18" t="s">
        <v>21</v>
      </c>
      <c r="D38" s="38" t="s">
        <v>6</v>
      </c>
      <c r="E38" s="38" t="s">
        <v>6</v>
      </c>
      <c r="F38" s="38" t="s">
        <v>6</v>
      </c>
      <c r="G38" s="38" t="s">
        <v>6</v>
      </c>
      <c r="H38" s="38" t="s">
        <v>6</v>
      </c>
      <c r="I38" s="38">
        <v>0</v>
      </c>
      <c r="J38" s="38">
        <v>110</v>
      </c>
      <c r="K38" s="38" t="s">
        <v>6</v>
      </c>
      <c r="L38" s="38">
        <v>132</v>
      </c>
      <c r="M38" s="34">
        <v>224</v>
      </c>
      <c r="N38" s="34">
        <v>77</v>
      </c>
      <c r="O38" s="34">
        <v>41</v>
      </c>
      <c r="P38" s="35" t="s">
        <v>6</v>
      </c>
      <c r="Q38" s="19"/>
    </row>
    <row r="39" spans="2:17" s="1" customFormat="1" ht="15" customHeight="1">
      <c r="B39" s="14"/>
      <c r="C39" s="18" t="s">
        <v>10</v>
      </c>
      <c r="D39" s="38">
        <v>10</v>
      </c>
      <c r="E39" s="38">
        <v>30</v>
      </c>
      <c r="F39" s="38" t="s">
        <v>6</v>
      </c>
      <c r="G39" s="38" t="s">
        <v>6</v>
      </c>
      <c r="H39" s="38" t="s">
        <v>6</v>
      </c>
      <c r="I39" s="38" t="s">
        <v>6</v>
      </c>
      <c r="J39" s="38" t="s">
        <v>6</v>
      </c>
      <c r="K39" s="38" t="s">
        <v>6</v>
      </c>
      <c r="L39" s="38" t="s">
        <v>6</v>
      </c>
      <c r="M39" s="35" t="s">
        <v>6</v>
      </c>
      <c r="N39" s="35" t="s">
        <v>6</v>
      </c>
      <c r="O39" s="35" t="s">
        <v>6</v>
      </c>
      <c r="P39" s="35" t="s">
        <v>6</v>
      </c>
      <c r="Q39" s="19"/>
    </row>
    <row r="40" spans="2:17" s="1" customFormat="1" ht="15" customHeight="1">
      <c r="B40" s="14"/>
      <c r="C40" s="18" t="s">
        <v>16</v>
      </c>
      <c r="D40" s="38">
        <v>47</v>
      </c>
      <c r="E40" s="38">
        <v>11</v>
      </c>
      <c r="F40" s="38" t="s">
        <v>6</v>
      </c>
      <c r="G40" s="38" t="s">
        <v>6</v>
      </c>
      <c r="H40" s="38">
        <v>20</v>
      </c>
      <c r="I40" s="38">
        <v>1</v>
      </c>
      <c r="J40" s="38">
        <v>0</v>
      </c>
      <c r="K40" s="38">
        <v>22</v>
      </c>
      <c r="L40" s="38" t="s">
        <v>6</v>
      </c>
      <c r="M40" s="34">
        <f>4+35</f>
        <v>39</v>
      </c>
      <c r="N40" s="34">
        <v>39.02</v>
      </c>
      <c r="O40" s="34">
        <v>485</v>
      </c>
      <c r="P40" s="34">
        <f>59+180+53+20</f>
        <v>312</v>
      </c>
      <c r="Q40" s="19"/>
    </row>
    <row r="41" spans="2:17" s="1" customFormat="1" ht="7.5" customHeight="1">
      <c r="B41" s="14"/>
      <c r="C41" s="18"/>
      <c r="D41" s="37"/>
      <c r="E41" s="37"/>
      <c r="F41" s="37"/>
      <c r="G41" s="37"/>
      <c r="H41" s="37"/>
      <c r="I41" s="37"/>
      <c r="J41" s="37"/>
      <c r="K41" s="37"/>
      <c r="L41" s="37"/>
      <c r="M41" s="36"/>
      <c r="N41" s="36"/>
      <c r="O41" s="36"/>
      <c r="P41" s="36"/>
      <c r="Q41" s="19"/>
    </row>
    <row r="42" spans="2:17" s="7" customFormat="1" ht="15.75" customHeight="1">
      <c r="B42" s="11" t="s">
        <v>22</v>
      </c>
      <c r="C42" s="12"/>
      <c r="D42" s="41" t="s">
        <v>6</v>
      </c>
      <c r="E42" s="41" t="s">
        <v>6</v>
      </c>
      <c r="F42" s="41" t="s">
        <v>6</v>
      </c>
      <c r="G42" s="39">
        <f>SUM(G44:G47)</f>
        <v>108</v>
      </c>
      <c r="H42" s="41" t="s">
        <v>6</v>
      </c>
      <c r="I42" s="41" t="s">
        <v>6</v>
      </c>
      <c r="J42" s="39">
        <f aca="true" t="shared" si="3" ref="J42:P42">SUM(J44:J47)</f>
        <v>155</v>
      </c>
      <c r="K42" s="39">
        <f t="shared" si="3"/>
        <v>40</v>
      </c>
      <c r="L42" s="39">
        <f t="shared" si="3"/>
        <v>0.1</v>
      </c>
      <c r="M42" s="32">
        <f t="shared" si="3"/>
        <v>8</v>
      </c>
      <c r="N42" s="32">
        <f t="shared" si="3"/>
        <v>69</v>
      </c>
      <c r="O42" s="32">
        <f t="shared" si="3"/>
        <v>62</v>
      </c>
      <c r="P42" s="32">
        <f t="shared" si="3"/>
        <v>94</v>
      </c>
      <c r="Q42" s="13"/>
    </row>
    <row r="43" spans="2:17" s="7" customFormat="1" ht="6" customHeight="1">
      <c r="B43" s="14"/>
      <c r="C43" s="16"/>
      <c r="D43" s="42"/>
      <c r="E43" s="42"/>
      <c r="F43" s="42"/>
      <c r="G43" s="40"/>
      <c r="H43" s="42"/>
      <c r="I43" s="42"/>
      <c r="J43" s="40"/>
      <c r="K43" s="40"/>
      <c r="L43" s="40"/>
      <c r="M43" s="33"/>
      <c r="N43" s="33"/>
      <c r="O43" s="33"/>
      <c r="P43" s="33"/>
      <c r="Q43" s="10"/>
    </row>
    <row r="44" spans="2:17" s="1" customFormat="1" ht="15" customHeight="1">
      <c r="B44" s="14"/>
      <c r="C44" s="18" t="s">
        <v>8</v>
      </c>
      <c r="D44" s="38" t="s">
        <v>6</v>
      </c>
      <c r="E44" s="38" t="s">
        <v>6</v>
      </c>
      <c r="F44" s="38" t="s">
        <v>6</v>
      </c>
      <c r="G44" s="38" t="s">
        <v>6</v>
      </c>
      <c r="H44" s="38" t="s">
        <v>6</v>
      </c>
      <c r="I44" s="38" t="s">
        <v>6</v>
      </c>
      <c r="J44" s="38">
        <v>150</v>
      </c>
      <c r="K44" s="38">
        <v>38</v>
      </c>
      <c r="L44" s="38">
        <v>0.1</v>
      </c>
      <c r="M44" s="34">
        <v>8</v>
      </c>
      <c r="N44" s="34">
        <v>43</v>
      </c>
      <c r="O44" s="34">
        <v>62</v>
      </c>
      <c r="P44" s="34">
        <v>94</v>
      </c>
      <c r="Q44" s="19"/>
    </row>
    <row r="45" spans="2:17" s="1" customFormat="1" ht="15" customHeight="1">
      <c r="B45" s="14"/>
      <c r="C45" s="18" t="s">
        <v>19</v>
      </c>
      <c r="D45" s="38" t="s">
        <v>6</v>
      </c>
      <c r="E45" s="38" t="s">
        <v>6</v>
      </c>
      <c r="F45" s="38" t="s">
        <v>6</v>
      </c>
      <c r="G45" s="38">
        <v>108</v>
      </c>
      <c r="H45" s="38" t="s">
        <v>6</v>
      </c>
      <c r="I45" s="38" t="s">
        <v>6</v>
      </c>
      <c r="J45" s="38">
        <v>5</v>
      </c>
      <c r="K45" s="38" t="s">
        <v>6</v>
      </c>
      <c r="L45" s="38" t="s">
        <v>6</v>
      </c>
      <c r="M45" s="34" t="s">
        <v>6</v>
      </c>
      <c r="N45" s="34" t="s">
        <v>6</v>
      </c>
      <c r="O45" s="35" t="s">
        <v>6</v>
      </c>
      <c r="P45" s="35" t="s">
        <v>6</v>
      </c>
      <c r="Q45" s="19"/>
    </row>
    <row r="46" spans="2:17" s="1" customFormat="1" ht="15" customHeight="1">
      <c r="B46" s="14"/>
      <c r="C46" s="18" t="s">
        <v>23</v>
      </c>
      <c r="D46" s="38" t="s">
        <v>6</v>
      </c>
      <c r="E46" s="38" t="s">
        <v>6</v>
      </c>
      <c r="F46" s="38" t="s">
        <v>6</v>
      </c>
      <c r="G46" s="38" t="s">
        <v>6</v>
      </c>
      <c r="H46" s="38" t="s">
        <v>6</v>
      </c>
      <c r="I46" s="38" t="s">
        <v>6</v>
      </c>
      <c r="J46" s="38" t="s">
        <v>6</v>
      </c>
      <c r="K46" s="38">
        <v>2</v>
      </c>
      <c r="L46" s="38" t="s">
        <v>6</v>
      </c>
      <c r="M46" s="34" t="s">
        <v>6</v>
      </c>
      <c r="N46" s="34" t="s">
        <v>6</v>
      </c>
      <c r="O46" s="35" t="s">
        <v>6</v>
      </c>
      <c r="P46" s="35" t="s">
        <v>6</v>
      </c>
      <c r="Q46" s="19"/>
    </row>
    <row r="47" spans="2:17" s="1" customFormat="1" ht="15" customHeight="1">
      <c r="B47" s="14"/>
      <c r="C47" s="18" t="s">
        <v>16</v>
      </c>
      <c r="D47" s="38" t="s">
        <v>6</v>
      </c>
      <c r="E47" s="38" t="s">
        <v>6</v>
      </c>
      <c r="F47" s="38" t="s">
        <v>6</v>
      </c>
      <c r="G47" s="38" t="s">
        <v>6</v>
      </c>
      <c r="H47" s="38" t="s">
        <v>6</v>
      </c>
      <c r="I47" s="38" t="s">
        <v>6</v>
      </c>
      <c r="J47" s="38">
        <v>0</v>
      </c>
      <c r="K47" s="38">
        <v>0</v>
      </c>
      <c r="L47" s="38" t="s">
        <v>6</v>
      </c>
      <c r="M47" s="34" t="s">
        <v>6</v>
      </c>
      <c r="N47" s="34">
        <v>26</v>
      </c>
      <c r="O47" s="35">
        <v>0</v>
      </c>
      <c r="P47" s="35" t="s">
        <v>6</v>
      </c>
      <c r="Q47" s="19"/>
    </row>
    <row r="48" spans="2:17" s="1" customFormat="1" ht="7.5" customHeight="1">
      <c r="B48" s="14"/>
      <c r="C48" s="18"/>
      <c r="D48" s="37"/>
      <c r="E48" s="37"/>
      <c r="F48" s="37"/>
      <c r="G48" s="37"/>
      <c r="H48" s="37"/>
      <c r="I48" s="37"/>
      <c r="J48" s="37"/>
      <c r="K48" s="37"/>
      <c r="L48" s="37"/>
      <c r="M48" s="36"/>
      <c r="N48" s="36"/>
      <c r="O48" s="36"/>
      <c r="P48" s="36"/>
      <c r="Q48" s="19"/>
    </row>
    <row r="49" spans="2:17" s="7" customFormat="1" ht="15.75" customHeight="1">
      <c r="B49" s="11" t="s">
        <v>24</v>
      </c>
      <c r="C49" s="12"/>
      <c r="D49" s="39">
        <f aca="true" t="shared" si="4" ref="D49:L49">SUM(D51:D62)</f>
        <v>117</v>
      </c>
      <c r="E49" s="39">
        <f t="shared" si="4"/>
        <v>179</v>
      </c>
      <c r="F49" s="39">
        <f t="shared" si="4"/>
        <v>207</v>
      </c>
      <c r="G49" s="39">
        <f t="shared" si="4"/>
        <v>276</v>
      </c>
      <c r="H49" s="39">
        <f t="shared" si="4"/>
        <v>361</v>
      </c>
      <c r="I49" s="39">
        <f t="shared" si="4"/>
        <v>441</v>
      </c>
      <c r="J49" s="39">
        <f t="shared" si="4"/>
        <v>422</v>
      </c>
      <c r="K49" s="39">
        <f t="shared" si="4"/>
        <v>754</v>
      </c>
      <c r="L49" s="39">
        <f t="shared" si="4"/>
        <v>857</v>
      </c>
      <c r="M49" s="32">
        <f>SUM(M51:M62)</f>
        <v>795</v>
      </c>
      <c r="N49" s="32">
        <f>SUM(N51:N62)</f>
        <v>591</v>
      </c>
      <c r="O49" s="32">
        <f>SUM(O51:O62)</f>
        <v>786</v>
      </c>
      <c r="P49" s="32">
        <f>SUM(P51:P62)</f>
        <v>953</v>
      </c>
      <c r="Q49" s="13"/>
    </row>
    <row r="50" spans="2:17" s="7" customFormat="1" ht="7.5" customHeight="1">
      <c r="B50" s="14"/>
      <c r="C50" s="16"/>
      <c r="D50" s="40"/>
      <c r="E50" s="40"/>
      <c r="F50" s="40"/>
      <c r="G50" s="40"/>
      <c r="H50" s="40"/>
      <c r="I50" s="40"/>
      <c r="J50" s="40"/>
      <c r="K50" s="40"/>
      <c r="L50" s="40"/>
      <c r="M50" s="33"/>
      <c r="N50" s="33"/>
      <c r="O50" s="33"/>
      <c r="P50" s="33"/>
      <c r="Q50" s="10"/>
    </row>
    <row r="51" spans="2:17" s="1" customFormat="1" ht="15" customHeight="1">
      <c r="B51" s="14"/>
      <c r="C51" s="18" t="s">
        <v>25</v>
      </c>
      <c r="D51" s="38">
        <v>72</v>
      </c>
      <c r="E51" s="38">
        <v>106</v>
      </c>
      <c r="F51" s="38">
        <v>87</v>
      </c>
      <c r="G51" s="38">
        <v>191</v>
      </c>
      <c r="H51" s="38">
        <v>178</v>
      </c>
      <c r="I51" s="38" t="s">
        <v>6</v>
      </c>
      <c r="J51" s="38">
        <v>49</v>
      </c>
      <c r="K51" s="38">
        <v>27</v>
      </c>
      <c r="L51" s="38">
        <v>76</v>
      </c>
      <c r="M51" s="35" t="s">
        <v>6</v>
      </c>
      <c r="N51" s="34">
        <v>66</v>
      </c>
      <c r="O51" s="34">
        <v>54</v>
      </c>
      <c r="P51" s="34">
        <v>38</v>
      </c>
      <c r="Q51" s="19"/>
    </row>
    <row r="52" spans="2:17" s="1" customFormat="1" ht="15" customHeight="1">
      <c r="B52" s="14"/>
      <c r="C52" s="18" t="s">
        <v>8</v>
      </c>
      <c r="D52" s="38" t="s">
        <v>6</v>
      </c>
      <c r="E52" s="38" t="s">
        <v>6</v>
      </c>
      <c r="F52" s="38">
        <v>60</v>
      </c>
      <c r="G52" s="38">
        <v>50</v>
      </c>
      <c r="H52" s="38">
        <v>53</v>
      </c>
      <c r="I52" s="38">
        <v>159</v>
      </c>
      <c r="J52" s="38">
        <v>103</v>
      </c>
      <c r="K52" s="38">
        <v>103</v>
      </c>
      <c r="L52" s="38">
        <v>161</v>
      </c>
      <c r="M52" s="34">
        <v>231</v>
      </c>
      <c r="N52" s="34">
        <v>59</v>
      </c>
      <c r="O52" s="34">
        <v>38</v>
      </c>
      <c r="P52" s="34">
        <v>31</v>
      </c>
      <c r="Q52" s="19"/>
    </row>
    <row r="53" spans="2:17" s="1" customFormat="1" ht="15" customHeight="1">
      <c r="B53" s="14"/>
      <c r="C53" s="18" t="s">
        <v>35</v>
      </c>
      <c r="D53" s="38" t="s">
        <v>6</v>
      </c>
      <c r="E53" s="38" t="s">
        <v>6</v>
      </c>
      <c r="F53" s="38">
        <v>30</v>
      </c>
      <c r="G53" s="38">
        <v>31</v>
      </c>
      <c r="H53" s="38">
        <v>106</v>
      </c>
      <c r="I53" s="38">
        <v>31</v>
      </c>
      <c r="J53" s="38">
        <v>66</v>
      </c>
      <c r="K53" s="38">
        <v>187</v>
      </c>
      <c r="L53" s="38">
        <v>217</v>
      </c>
      <c r="M53" s="34">
        <v>263</v>
      </c>
      <c r="N53" s="34">
        <v>124</v>
      </c>
      <c r="O53" s="34">
        <v>263</v>
      </c>
      <c r="P53" s="34">
        <v>251</v>
      </c>
      <c r="Q53" s="19"/>
    </row>
    <row r="54" spans="2:17" s="1" customFormat="1" ht="15" customHeight="1">
      <c r="B54" s="14"/>
      <c r="C54" s="18" t="s">
        <v>26</v>
      </c>
      <c r="D54" s="38" t="s">
        <v>6</v>
      </c>
      <c r="E54" s="38" t="s">
        <v>6</v>
      </c>
      <c r="F54" s="38" t="s">
        <v>6</v>
      </c>
      <c r="G54" s="38" t="s">
        <v>6</v>
      </c>
      <c r="H54" s="38" t="s">
        <v>6</v>
      </c>
      <c r="I54" s="38">
        <v>110</v>
      </c>
      <c r="J54" s="38">
        <v>139</v>
      </c>
      <c r="K54" s="38">
        <v>170</v>
      </c>
      <c r="L54" s="38">
        <v>168</v>
      </c>
      <c r="M54" s="34">
        <v>121</v>
      </c>
      <c r="N54" s="34">
        <v>112</v>
      </c>
      <c r="O54" s="34">
        <v>187</v>
      </c>
      <c r="P54" s="34">
        <v>165</v>
      </c>
      <c r="Q54" s="19"/>
    </row>
    <row r="55" spans="2:17" s="1" customFormat="1" ht="15" customHeight="1">
      <c r="B55" s="14"/>
      <c r="C55" s="18" t="s">
        <v>15</v>
      </c>
      <c r="D55" s="38" t="s">
        <v>6</v>
      </c>
      <c r="E55" s="38" t="s">
        <v>6</v>
      </c>
      <c r="F55" s="38" t="s">
        <v>6</v>
      </c>
      <c r="G55" s="38" t="s">
        <v>6</v>
      </c>
      <c r="H55" s="38" t="s">
        <v>6</v>
      </c>
      <c r="I55" s="38">
        <v>141</v>
      </c>
      <c r="J55" s="38">
        <v>65</v>
      </c>
      <c r="K55" s="38">
        <v>124</v>
      </c>
      <c r="L55" s="38">
        <v>172</v>
      </c>
      <c r="M55" s="34">
        <v>105</v>
      </c>
      <c r="N55" s="34">
        <v>183</v>
      </c>
      <c r="O55" s="34">
        <v>170</v>
      </c>
      <c r="P55" s="34">
        <v>178</v>
      </c>
      <c r="Q55" s="19"/>
    </row>
    <row r="56" spans="2:17" s="1" customFormat="1" ht="15" customHeight="1">
      <c r="B56" s="14"/>
      <c r="C56" s="18" t="s">
        <v>27</v>
      </c>
      <c r="D56" s="38" t="s">
        <v>6</v>
      </c>
      <c r="E56" s="38" t="s">
        <v>6</v>
      </c>
      <c r="F56" s="38" t="s">
        <v>6</v>
      </c>
      <c r="G56" s="38" t="s">
        <v>6</v>
      </c>
      <c r="H56" s="38" t="s">
        <v>6</v>
      </c>
      <c r="I56" s="38" t="s">
        <v>6</v>
      </c>
      <c r="J56" s="38" t="s">
        <v>6</v>
      </c>
      <c r="K56" s="38">
        <v>141</v>
      </c>
      <c r="L56" s="38">
        <v>56</v>
      </c>
      <c r="M56" s="38" t="s">
        <v>6</v>
      </c>
      <c r="N56" s="37" t="s">
        <v>6</v>
      </c>
      <c r="O56" s="37">
        <v>67</v>
      </c>
      <c r="P56" s="37" t="s">
        <v>6</v>
      </c>
      <c r="Q56" s="19"/>
    </row>
    <row r="57" spans="2:17" s="1" customFormat="1" ht="15" customHeight="1">
      <c r="B57" s="14"/>
      <c r="C57" s="18" t="s">
        <v>28</v>
      </c>
      <c r="D57" s="38" t="s">
        <v>6</v>
      </c>
      <c r="E57" s="38">
        <v>47</v>
      </c>
      <c r="F57" s="38" t="s">
        <v>6</v>
      </c>
      <c r="G57" s="38" t="s">
        <v>6</v>
      </c>
      <c r="H57" s="38" t="s">
        <v>6</v>
      </c>
      <c r="I57" s="38" t="s">
        <v>6</v>
      </c>
      <c r="J57" s="38" t="s">
        <v>6</v>
      </c>
      <c r="K57" s="38" t="s">
        <v>6</v>
      </c>
      <c r="L57" s="38" t="s">
        <v>6</v>
      </c>
      <c r="M57" s="38" t="s">
        <v>6</v>
      </c>
      <c r="N57" s="38" t="s">
        <v>6</v>
      </c>
      <c r="O57" s="37" t="s">
        <v>6</v>
      </c>
      <c r="P57" s="37" t="s">
        <v>6</v>
      </c>
      <c r="Q57" s="19"/>
    </row>
    <row r="58" spans="2:17" s="1" customFormat="1" ht="15" customHeight="1">
      <c r="B58" s="14"/>
      <c r="C58" s="18" t="s">
        <v>29</v>
      </c>
      <c r="D58" s="38">
        <v>17</v>
      </c>
      <c r="E58" s="38">
        <v>3</v>
      </c>
      <c r="F58" s="38">
        <v>23</v>
      </c>
      <c r="G58" s="38">
        <v>3</v>
      </c>
      <c r="H58" s="38" t="s">
        <v>6</v>
      </c>
      <c r="I58" s="38" t="s">
        <v>6</v>
      </c>
      <c r="J58" s="38" t="s">
        <v>6</v>
      </c>
      <c r="K58" s="38" t="s">
        <v>6</v>
      </c>
      <c r="L58" s="38" t="s">
        <v>6</v>
      </c>
      <c r="M58" s="38" t="s">
        <v>6</v>
      </c>
      <c r="N58" s="38" t="s">
        <v>6</v>
      </c>
      <c r="O58" s="37" t="s">
        <v>6</v>
      </c>
      <c r="P58" s="37" t="s">
        <v>6</v>
      </c>
      <c r="Q58" s="19"/>
    </row>
    <row r="59" spans="2:17" s="1" customFormat="1" ht="15" customHeight="1">
      <c r="B59" s="14"/>
      <c r="C59" s="18" t="s">
        <v>30</v>
      </c>
      <c r="D59" s="38" t="s">
        <v>6</v>
      </c>
      <c r="E59" s="38" t="s">
        <v>6</v>
      </c>
      <c r="F59" s="38" t="s">
        <v>6</v>
      </c>
      <c r="G59" s="38" t="s">
        <v>6</v>
      </c>
      <c r="H59" s="38">
        <v>24</v>
      </c>
      <c r="I59" s="38" t="s">
        <v>6</v>
      </c>
      <c r="J59" s="38" t="s">
        <v>6</v>
      </c>
      <c r="K59" s="38" t="s">
        <v>6</v>
      </c>
      <c r="L59" s="38" t="s">
        <v>6</v>
      </c>
      <c r="M59" s="38" t="s">
        <v>6</v>
      </c>
      <c r="N59" s="37" t="s">
        <v>6</v>
      </c>
      <c r="O59" s="37" t="s">
        <v>6</v>
      </c>
      <c r="P59" s="37" t="s">
        <v>6</v>
      </c>
      <c r="Q59" s="19"/>
    </row>
    <row r="60" spans="2:17" s="1" customFormat="1" ht="15" customHeight="1">
      <c r="B60" s="14"/>
      <c r="C60" s="18" t="s">
        <v>10</v>
      </c>
      <c r="D60" s="38" t="s">
        <v>6</v>
      </c>
      <c r="E60" s="38">
        <v>17</v>
      </c>
      <c r="F60" s="38" t="s">
        <v>6</v>
      </c>
      <c r="G60" s="38" t="s">
        <v>6</v>
      </c>
      <c r="H60" s="38" t="s">
        <v>6</v>
      </c>
      <c r="I60" s="38" t="s">
        <v>6</v>
      </c>
      <c r="J60" s="38" t="s">
        <v>6</v>
      </c>
      <c r="K60" s="38" t="s">
        <v>6</v>
      </c>
      <c r="L60" s="38" t="s">
        <v>6</v>
      </c>
      <c r="M60" s="38" t="s">
        <v>6</v>
      </c>
      <c r="N60" s="37" t="s">
        <v>6</v>
      </c>
      <c r="O60" s="37" t="s">
        <v>6</v>
      </c>
      <c r="P60" s="37" t="s">
        <v>6</v>
      </c>
      <c r="Q60" s="19"/>
    </row>
    <row r="61" spans="2:17" s="1" customFormat="1" ht="15" customHeight="1">
      <c r="B61" s="14"/>
      <c r="C61" s="18" t="s">
        <v>31</v>
      </c>
      <c r="D61" s="38">
        <v>2</v>
      </c>
      <c r="E61" s="38">
        <v>6</v>
      </c>
      <c r="F61" s="38">
        <v>7</v>
      </c>
      <c r="G61" s="38">
        <v>1</v>
      </c>
      <c r="H61" s="38">
        <v>0</v>
      </c>
      <c r="I61" s="38" t="s">
        <v>6</v>
      </c>
      <c r="J61" s="38" t="s">
        <v>6</v>
      </c>
      <c r="K61" s="38" t="s">
        <v>6</v>
      </c>
      <c r="L61" s="38" t="s">
        <v>6</v>
      </c>
      <c r="M61" s="38" t="s">
        <v>6</v>
      </c>
      <c r="N61" s="37" t="s">
        <v>6</v>
      </c>
      <c r="O61" s="37" t="s">
        <v>6</v>
      </c>
      <c r="P61" s="37" t="s">
        <v>6</v>
      </c>
      <c r="Q61" s="19"/>
    </row>
    <row r="62" spans="2:17" s="1" customFormat="1" ht="15" customHeight="1">
      <c r="B62" s="14"/>
      <c r="C62" s="18" t="s">
        <v>16</v>
      </c>
      <c r="D62" s="38">
        <v>26</v>
      </c>
      <c r="E62" s="38" t="s">
        <v>6</v>
      </c>
      <c r="F62" s="38" t="s">
        <v>6</v>
      </c>
      <c r="G62" s="38" t="s">
        <v>6</v>
      </c>
      <c r="H62" s="38" t="s">
        <v>6</v>
      </c>
      <c r="I62" s="38">
        <v>0</v>
      </c>
      <c r="J62" s="38">
        <v>0</v>
      </c>
      <c r="K62" s="38">
        <v>2</v>
      </c>
      <c r="L62" s="38">
        <v>7</v>
      </c>
      <c r="M62" s="34">
        <v>75</v>
      </c>
      <c r="N62" s="34">
        <v>47</v>
      </c>
      <c r="O62" s="34">
        <f>5+2</f>
        <v>7</v>
      </c>
      <c r="P62" s="34">
        <f>4+20+39+48+170+3+6</f>
        <v>290</v>
      </c>
      <c r="Q62" s="19"/>
    </row>
    <row r="63" spans="2:19" s="1" customFormat="1" ht="15" customHeight="1">
      <c r="B63" s="14"/>
      <c r="C63" s="18"/>
      <c r="D63" s="38"/>
      <c r="E63" s="38"/>
      <c r="F63" s="38"/>
      <c r="G63" s="38"/>
      <c r="H63" s="38"/>
      <c r="I63" s="38"/>
      <c r="J63" s="38"/>
      <c r="K63" s="38"/>
      <c r="L63" s="38"/>
      <c r="M63" s="34"/>
      <c r="N63" s="34"/>
      <c r="O63" s="34"/>
      <c r="P63" s="34"/>
      <c r="Q63" s="19"/>
      <c r="S63" s="30"/>
    </row>
    <row r="64" spans="2:17" s="1" customFormat="1" ht="15" customHeight="1">
      <c r="B64" s="11"/>
      <c r="C64" s="12" t="s">
        <v>37</v>
      </c>
      <c r="D64" s="39"/>
      <c r="E64" s="39"/>
      <c r="F64" s="39" t="s">
        <v>6</v>
      </c>
      <c r="G64" s="39" t="s">
        <v>6</v>
      </c>
      <c r="H64" s="39" t="s">
        <v>6</v>
      </c>
      <c r="I64" s="39" t="s">
        <v>6</v>
      </c>
      <c r="J64" s="39" t="s">
        <v>6</v>
      </c>
      <c r="K64" s="39" t="s">
        <v>6</v>
      </c>
      <c r="L64" s="39" t="s">
        <v>6</v>
      </c>
      <c r="M64" s="45" t="s">
        <v>6</v>
      </c>
      <c r="N64" s="45" t="s">
        <v>6</v>
      </c>
      <c r="O64" s="45" t="s">
        <v>6</v>
      </c>
      <c r="P64" s="32">
        <f>SUM(P66:P67)</f>
        <v>2</v>
      </c>
      <c r="Q64" s="13"/>
    </row>
    <row r="65" spans="2:17" s="44" customFormat="1" ht="15" customHeight="1">
      <c r="B65" s="15"/>
      <c r="C65" s="16"/>
      <c r="D65" s="40"/>
      <c r="E65" s="40"/>
      <c r="F65" s="40"/>
      <c r="G65" s="40"/>
      <c r="H65" s="40"/>
      <c r="I65" s="40"/>
      <c r="J65" s="40"/>
      <c r="K65" s="40"/>
      <c r="L65" s="40"/>
      <c r="M65" s="33"/>
      <c r="N65" s="33"/>
      <c r="O65" s="33"/>
      <c r="P65" s="33"/>
      <c r="Q65" s="17"/>
    </row>
    <row r="66" spans="2:17" s="44" customFormat="1" ht="15" customHeight="1">
      <c r="B66" s="15"/>
      <c r="C66" s="18" t="s">
        <v>8</v>
      </c>
      <c r="D66" s="40"/>
      <c r="E66" s="40"/>
      <c r="F66" s="40" t="s">
        <v>6</v>
      </c>
      <c r="G66" s="40" t="s">
        <v>6</v>
      </c>
      <c r="H66" s="40" t="s">
        <v>6</v>
      </c>
      <c r="I66" s="40" t="s">
        <v>6</v>
      </c>
      <c r="J66" s="40" t="s">
        <v>6</v>
      </c>
      <c r="K66" s="40" t="s">
        <v>6</v>
      </c>
      <c r="L66" s="40" t="s">
        <v>6</v>
      </c>
      <c r="M66" s="43" t="s">
        <v>6</v>
      </c>
      <c r="N66" s="43" t="s">
        <v>6</v>
      </c>
      <c r="O66" s="43" t="s">
        <v>6</v>
      </c>
      <c r="P66" s="33">
        <v>2</v>
      </c>
      <c r="Q66" s="17"/>
    </row>
    <row r="67" spans="2:17" s="1" customFormat="1" ht="15" customHeight="1">
      <c r="B67" s="14"/>
      <c r="C67" s="18" t="s">
        <v>16</v>
      </c>
      <c r="D67" s="38"/>
      <c r="E67" s="38"/>
      <c r="F67" s="37" t="s">
        <v>6</v>
      </c>
      <c r="G67" s="37" t="s">
        <v>6</v>
      </c>
      <c r="H67" s="37" t="s">
        <v>6</v>
      </c>
      <c r="I67" s="37" t="s">
        <v>6</v>
      </c>
      <c r="J67" s="37" t="s">
        <v>6</v>
      </c>
      <c r="K67" s="37" t="s">
        <v>6</v>
      </c>
      <c r="L67" s="37" t="s">
        <v>6</v>
      </c>
      <c r="M67" s="35" t="s">
        <v>6</v>
      </c>
      <c r="N67" s="35" t="s">
        <v>6</v>
      </c>
      <c r="O67" s="35" t="s">
        <v>6</v>
      </c>
      <c r="P67" s="34">
        <v>0</v>
      </c>
      <c r="Q67" s="19"/>
    </row>
    <row r="68" spans="2:17" s="1" customFormat="1" ht="7.5" customHeight="1">
      <c r="B68" s="20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3"/>
    </row>
    <row r="69" spans="2:17" ht="7.5" customHeight="1" hidden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="27" customFormat="1" ht="15.75" customHeight="1">
      <c r="B70" s="26" t="s">
        <v>32</v>
      </c>
    </row>
    <row r="71" s="27" customFormat="1" ht="15.75" customHeight="1">
      <c r="B71" s="28" t="s">
        <v>33</v>
      </c>
    </row>
    <row r="72" s="29" customFormat="1" ht="12.75"/>
    <row r="73" spans="4:16" s="47" customFormat="1" ht="12.75"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3:16" s="47" customFormat="1" ht="12.75">
      <c r="C74" s="49"/>
      <c r="D74" s="50">
        <v>1998</v>
      </c>
      <c r="E74" s="50">
        <v>1999</v>
      </c>
      <c r="F74" s="50">
        <v>2000</v>
      </c>
      <c r="G74" s="50">
        <v>2001</v>
      </c>
      <c r="H74" s="50">
        <v>2002</v>
      </c>
      <c r="I74" s="50">
        <v>2003</v>
      </c>
      <c r="J74" s="50">
        <v>2004</v>
      </c>
      <c r="K74" s="50">
        <v>2005</v>
      </c>
      <c r="L74" s="50">
        <v>2006</v>
      </c>
      <c r="M74" s="50">
        <v>2007</v>
      </c>
      <c r="N74" s="50">
        <v>2008</v>
      </c>
      <c r="O74" s="50">
        <v>2009</v>
      </c>
      <c r="P74" s="50">
        <v>2010</v>
      </c>
    </row>
    <row r="75" spans="3:16" s="47" customFormat="1" ht="12.75">
      <c r="C75" s="49" t="s">
        <v>22</v>
      </c>
      <c r="D75" s="51"/>
      <c r="E75" s="51"/>
      <c r="F75" s="51"/>
      <c r="G75" s="51">
        <f>+G42</f>
        <v>108</v>
      </c>
      <c r="H75" s="51"/>
      <c r="I75" s="51"/>
      <c r="J75" s="51">
        <f>+J42</f>
        <v>155</v>
      </c>
      <c r="K75" s="51">
        <f>+K42</f>
        <v>40</v>
      </c>
      <c r="L75" s="51">
        <f>+L42</f>
        <v>0.1</v>
      </c>
      <c r="M75" s="51">
        <v>8</v>
      </c>
      <c r="N75" s="51">
        <f>+N42</f>
        <v>69</v>
      </c>
      <c r="O75" s="51">
        <f>+O42</f>
        <v>62</v>
      </c>
      <c r="P75" s="51">
        <f>+P42</f>
        <v>94</v>
      </c>
    </row>
    <row r="76" spans="3:16" s="47" customFormat="1" ht="12.75">
      <c r="C76" s="49" t="s">
        <v>24</v>
      </c>
      <c r="D76" s="51">
        <f aca="true" t="shared" si="5" ref="D76:K76">+D49</f>
        <v>117</v>
      </c>
      <c r="E76" s="51">
        <f t="shared" si="5"/>
        <v>179</v>
      </c>
      <c r="F76" s="51">
        <f t="shared" si="5"/>
        <v>207</v>
      </c>
      <c r="G76" s="51">
        <f t="shared" si="5"/>
        <v>276</v>
      </c>
      <c r="H76" s="51">
        <f t="shared" si="5"/>
        <v>361</v>
      </c>
      <c r="I76" s="51">
        <f t="shared" si="5"/>
        <v>441</v>
      </c>
      <c r="J76" s="51">
        <f t="shared" si="5"/>
        <v>422</v>
      </c>
      <c r="K76" s="51">
        <f t="shared" si="5"/>
        <v>754</v>
      </c>
      <c r="L76" s="51">
        <f>+L49</f>
        <v>857</v>
      </c>
      <c r="M76" s="51">
        <v>795</v>
      </c>
      <c r="N76" s="51">
        <f>+N49</f>
        <v>591</v>
      </c>
      <c r="O76" s="51">
        <f>+O49</f>
        <v>786</v>
      </c>
      <c r="P76" s="51">
        <f>+P49</f>
        <v>953</v>
      </c>
    </row>
    <row r="77" spans="3:16" s="47" customFormat="1" ht="12.75">
      <c r="C77" s="49" t="s">
        <v>4</v>
      </c>
      <c r="D77" s="51">
        <f aca="true" t="shared" si="6" ref="D77:K77">+D12</f>
        <v>146</v>
      </c>
      <c r="E77" s="51">
        <f t="shared" si="6"/>
        <v>710</v>
      </c>
      <c r="F77" s="51">
        <f t="shared" si="6"/>
        <v>773</v>
      </c>
      <c r="G77" s="51">
        <f t="shared" si="6"/>
        <v>601</v>
      </c>
      <c r="H77" s="51">
        <f t="shared" si="6"/>
        <v>604</v>
      </c>
      <c r="I77" s="51">
        <f t="shared" si="6"/>
        <v>1418</v>
      </c>
      <c r="J77" s="51">
        <f t="shared" si="6"/>
        <v>2103</v>
      </c>
      <c r="K77" s="51">
        <f t="shared" si="6"/>
        <v>2408</v>
      </c>
      <c r="L77" s="51">
        <f>+L12</f>
        <v>2289</v>
      </c>
      <c r="M77" s="51">
        <v>3131</v>
      </c>
      <c r="N77" s="51">
        <f>+N12</f>
        <v>3748</v>
      </c>
      <c r="O77" s="51">
        <f>+O12</f>
        <v>8041</v>
      </c>
      <c r="P77" s="51">
        <f>+P12</f>
        <v>9980</v>
      </c>
    </row>
    <row r="78" spans="3:16" s="47" customFormat="1" ht="12.75">
      <c r="C78" s="49" t="s">
        <v>17</v>
      </c>
      <c r="D78" s="51">
        <f aca="true" t="shared" si="7" ref="D78:K78">+D27</f>
        <v>2624</v>
      </c>
      <c r="E78" s="51">
        <f t="shared" si="7"/>
        <v>2557</v>
      </c>
      <c r="F78" s="51">
        <f t="shared" si="7"/>
        <v>329</v>
      </c>
      <c r="G78" s="51">
        <f t="shared" si="7"/>
        <v>554</v>
      </c>
      <c r="H78" s="51">
        <f t="shared" si="7"/>
        <v>1331</v>
      </c>
      <c r="I78" s="51">
        <f t="shared" si="7"/>
        <v>2925</v>
      </c>
      <c r="J78" s="51">
        <f t="shared" si="7"/>
        <v>3658</v>
      </c>
      <c r="K78" s="51">
        <f t="shared" si="7"/>
        <v>6150</v>
      </c>
      <c r="L78" s="51">
        <f>+L27</f>
        <v>7555</v>
      </c>
      <c r="M78" s="51">
        <v>9023</v>
      </c>
      <c r="N78" s="51">
        <f>+N27</f>
        <v>9590.02</v>
      </c>
      <c r="O78" s="51">
        <f>+O27</f>
        <v>13370</v>
      </c>
      <c r="P78" s="51">
        <f>+P27</f>
        <v>9932</v>
      </c>
    </row>
    <row r="79" spans="3:16" s="47" customFormat="1" ht="12.75">
      <c r="C79" s="47" t="s">
        <v>37</v>
      </c>
      <c r="P79" s="52">
        <f>+P64</f>
        <v>2</v>
      </c>
    </row>
    <row r="80" s="47" customFormat="1" ht="12.75"/>
    <row r="81" s="47" customFormat="1" ht="12.75"/>
    <row r="82" s="46" customFormat="1" ht="12.75"/>
  </sheetData>
  <sheetProtection/>
  <mergeCells count="3">
    <mergeCell ref="B5:Q5"/>
    <mergeCell ref="B6:Q6"/>
    <mergeCell ref="B8:C8"/>
  </mergeCells>
  <printOptions horizontalCentered="1" verticalCentered="1"/>
  <pageMargins left="0" right="0" top="0.3937007874015748" bottom="0.3937007874015748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la Producción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lizjulca</dc:creator>
  <cp:keywords/>
  <dc:description/>
  <cp:lastModifiedBy>pcordova</cp:lastModifiedBy>
  <cp:lastPrinted>2010-08-06T00:44:22Z</cp:lastPrinted>
  <dcterms:created xsi:type="dcterms:W3CDTF">2008-05-22T14:45:50Z</dcterms:created>
  <dcterms:modified xsi:type="dcterms:W3CDTF">2011-07-12T19:47:27Z</dcterms:modified>
  <cp:category/>
  <cp:version/>
  <cp:contentType/>
  <cp:contentStatus/>
</cp:coreProperties>
</file>