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12120" windowHeight="7680" activeTab="0"/>
  </bookViews>
  <sheets>
    <sheet name="Ventas mensual" sheetId="1" r:id="rId1"/>
  </sheets>
  <definedNames>
    <definedName name="_xlnm.Print_Area" localSheetId="0">'Ventas mensual'!$A$1:$Q$72</definedName>
  </definedNames>
  <calcPr fullCalcOnLoad="1"/>
</workbook>
</file>

<file path=xl/sharedStrings.xml><?xml version="1.0" encoding="utf-8"?>
<sst xmlns="http://schemas.openxmlformats.org/spreadsheetml/2006/main" count="73" uniqueCount="34">
  <si>
    <t>Especie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</si>
  <si>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</si>
  <si>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</si>
  <si>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</si>
  <si>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</si>
  <si>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</si>
  <si>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</si>
  <si>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</si>
  <si>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</si>
  <si>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</si>
  <si>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</si>
  <si>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</si>
  <si>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</si>
  <si>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</si>
  <si>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Boquichico</t>
  </si>
  <si>
    <t>Camarón Gigante de Malasia</t>
  </si>
  <si>
    <t>Carpa</t>
  </si>
  <si>
    <t>Concha de Abanico</t>
  </si>
  <si>
    <t>Gamitana</t>
  </si>
  <si>
    <t>Langostino</t>
  </si>
  <si>
    <t>Paco</t>
  </si>
  <si>
    <t>Pacotana / Gamipaco</t>
  </si>
  <si>
    <t>Tilapia</t>
  </si>
  <si>
    <t>Trucha</t>
  </si>
  <si>
    <t>Otros</t>
  </si>
  <si>
    <t>Fuente:  Direcciones Regionales de Producción (DIREPRO)  y Empresas Acuícolas</t>
  </si>
  <si>
    <t>(TM)</t>
  </si>
  <si>
    <t>Carachama</t>
  </si>
  <si>
    <t>Paiche</t>
  </si>
  <si>
    <t>Continental</t>
  </si>
  <si>
    <t>Sabalo</t>
  </si>
  <si>
    <t>Marítimo</t>
  </si>
  <si>
    <t>-</t>
  </si>
  <si>
    <t>PERÚ: VENTA INTERNA DE RECURSOS HIDROBIOLÓGICOS PROCEDENTES DE LA ACTIVIDAD DE ACUICULTURA SEGÚN ESPECIE, 2011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</si>
</sst>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#,##0.0"/>
    <numFmt numFmtId="193" formatCode="#,##0.000"/>
    <numFmt numFmtId="194" formatCode="0.0"/>
    <numFmt numFmtId="195" formatCode="_([$€-2]\ * #,##0.00_);_([$€-2]\ * \(#,##0.00\);_([$€-2]\ * &quot;-&quot;??_)"/>
    <numFmt numFmtId="196" formatCode="#,##0;[Red]#,##0"/>
    <numFmt numFmtId="197" formatCode="0.000"/>
    <numFmt numFmtId="198" formatCode="0.0000"/>
    <numFmt numFmtId="199" formatCode="0.0%"/>
    <numFmt numFmtId="200" formatCode="0.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3" fontId="7" fillId="0" borderId="0" xfId="0" applyNumberFormat="1" applyFont="1" applyFill="1" applyAlignment="1">
      <alignment/>
    </xf>
    <xf numFmtId="4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4" fillId="33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33" borderId="0" xfId="0" applyNumberFormat="1" applyFont="1" applyFill="1" applyBorder="1" applyAlignment="1">
      <alignment horizontal="right" vertical="center"/>
    </xf>
    <xf numFmtId="4" fontId="4" fillId="33" borderId="16" xfId="0" applyNumberFormat="1" applyFont="1" applyFill="1" applyBorder="1" applyAlignment="1">
      <alignment horizontal="right" vertical="center"/>
    </xf>
    <xf numFmtId="4" fontId="10" fillId="0" borderId="14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 vertical="center"/>
    </xf>
    <xf numFmtId="4" fontId="10" fillId="0" borderId="0" xfId="0" applyNumberFormat="1" applyFont="1" applyBorder="1" applyAlignment="1" quotePrefix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Border="1" applyAlignment="1" quotePrefix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198" fontId="13" fillId="0" borderId="0" xfId="0" applyNumberFormat="1" applyFont="1" applyAlignment="1">
      <alignment/>
    </xf>
    <xf numFmtId="4" fontId="4" fillId="33" borderId="14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52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8" fontId="1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ill="1" applyBorder="1" applyAlignment="1">
      <alignment/>
    </xf>
    <xf numFmtId="0" fontId="53" fillId="35" borderId="0" xfId="0" applyFont="1" applyFill="1" applyBorder="1" applyAlignment="1">
      <alignment/>
    </xf>
    <xf numFmtId="4" fontId="10" fillId="3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98" fontId="54" fillId="0" borderId="0" xfId="0" applyNumberFormat="1" applyFont="1" applyAlignment="1">
      <alignment/>
    </xf>
    <xf numFmtId="0" fontId="55" fillId="0" borderId="0" xfId="0" applyFont="1" applyAlignment="1">
      <alignment/>
    </xf>
    <xf numFmtId="198" fontId="55" fillId="0" borderId="0" xfId="0" applyNumberFormat="1" applyFont="1" applyAlignment="1">
      <alignment/>
    </xf>
    <xf numFmtId="198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" fontId="56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" fontId="4" fillId="33" borderId="14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VENTA INTERNA DE RECURSOS HIDROBIOLÓGICOS PROCEDENTES DE LA ACTIVIDAD DE ACUICULTURA SEGÚN ESPECIE, 2011
</a:t>
            </a:r>
          </a:p>
        </c:rich>
      </c:tx>
      <c:layout>
        <c:manualLayout>
          <c:xMode val="factor"/>
          <c:yMode val="factor"/>
          <c:x val="0.01675"/>
          <c:y val="0.03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25"/>
          <c:y val="0.42025"/>
          <c:w val="0.3845"/>
          <c:h val="0.33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mensual'!$L$31:$L$36</c:f>
              <c:strCache/>
            </c:strRef>
          </c:cat>
          <c:val>
            <c:numRef>
              <c:f>'Ventas mensual'!$N$31:$N$36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29</xdr:row>
      <xdr:rowOff>76200</xdr:rowOff>
    </xdr:from>
    <xdr:to>
      <xdr:col>16</xdr:col>
      <xdr:colOff>0</xdr:colOff>
      <xdr:row>67</xdr:row>
      <xdr:rowOff>76200</xdr:rowOff>
    </xdr:to>
    <xdr:graphicFrame>
      <xdr:nvGraphicFramePr>
        <xdr:cNvPr id="1" name="Chart 3"/>
        <xdr:cNvGraphicFramePr/>
      </xdr:nvGraphicFramePr>
      <xdr:xfrm>
        <a:off x="95250" y="8791575"/>
        <a:ext cx="1316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9"/>
  <sheetViews>
    <sheetView showGridLines="0" tabSelected="1" view="pageBreakPreview" zoomScale="75" zoomScaleNormal="75" zoomScaleSheetLayoutView="75" zoomScalePageLayoutView="0" workbookViewId="0" topLeftCell="A1">
      <selection activeCell="A26" sqref="A26:IV26"/>
    </sheetView>
  </sheetViews>
  <sheetFormatPr defaultColWidth="11.421875" defaultRowHeight="12.75"/>
  <cols>
    <col min="1" max="1" width="0.9921875" style="0" customWidth="1"/>
    <col min="2" max="2" width="2.140625" style="0" customWidth="1"/>
    <col min="3" max="3" width="39.57421875" style="0" customWidth="1"/>
    <col min="4" max="4" width="15.57421875" style="0" bestFit="1" customWidth="1"/>
    <col min="5" max="16" width="11.7109375" style="0" customWidth="1"/>
    <col min="17" max="17" width="0.9921875" style="0" customWidth="1"/>
    <col min="19" max="19" width="20.00390625" style="41" customWidth="1"/>
    <col min="20" max="20" width="12.8515625" style="41" bestFit="1" customWidth="1"/>
    <col min="21" max="21" width="12.140625" style="41" bestFit="1" customWidth="1"/>
    <col min="22" max="22" width="11.57421875" style="41" bestFit="1" customWidth="1"/>
    <col min="23" max="23" width="12.140625" style="41" bestFit="1" customWidth="1"/>
    <col min="24" max="25" width="11.7109375" style="41" bestFit="1" customWidth="1"/>
    <col min="26" max="26" width="12.140625" style="41" bestFit="1" customWidth="1"/>
    <col min="27" max="27" width="12.8515625" style="41" bestFit="1" customWidth="1"/>
    <col min="28" max="29" width="12.57421875" style="41" bestFit="1" customWidth="1"/>
    <col min="30" max="30" width="12.8515625" style="41" bestFit="1" customWidth="1"/>
    <col min="31" max="31" width="13.7109375" style="41" bestFit="1" customWidth="1"/>
    <col min="32" max="33" width="11.421875" style="41" customWidth="1"/>
  </cols>
  <sheetData>
    <row r="2" spans="2:17" ht="16.5">
      <c r="B2" s="64" t="s">
        <v>33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2:17" ht="16.5"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2:1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39" customHeight="1">
      <c r="B5" s="65" t="s">
        <v>0</v>
      </c>
      <c r="C5" s="66"/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0" t="s">
        <v>9</v>
      </c>
      <c r="M5" s="10" t="s">
        <v>10</v>
      </c>
      <c r="N5" s="10" t="s">
        <v>11</v>
      </c>
      <c r="O5" s="10" t="s">
        <v>12</v>
      </c>
      <c r="P5" s="65" t="s">
        <v>13</v>
      </c>
      <c r="Q5" s="67"/>
    </row>
    <row r="6" spans="2:17" ht="15.7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2:17" ht="15.75">
      <c r="B7" s="62" t="s">
        <v>1</v>
      </c>
      <c r="C7" s="63"/>
      <c r="D7" s="14">
        <f>SUM(E7:P7)</f>
        <v>20264.962888</v>
      </c>
      <c r="E7" s="14">
        <f>+E9+E23</f>
        <v>1486.4527112444298</v>
      </c>
      <c r="F7" s="14">
        <f aca="true" t="shared" si="0" ref="F7:P7">+F9+F23</f>
        <v>1276.036439253396</v>
      </c>
      <c r="G7" s="14">
        <f t="shared" si="0"/>
        <v>2264.1257815115364</v>
      </c>
      <c r="H7" s="14">
        <f t="shared" si="0"/>
        <v>2141.7626224055352</v>
      </c>
      <c r="I7" s="14">
        <f t="shared" si="0"/>
        <v>1788.4700942290024</v>
      </c>
      <c r="J7" s="14">
        <f t="shared" si="0"/>
        <v>1352.9840968549386</v>
      </c>
      <c r="K7" s="14">
        <f t="shared" si="0"/>
        <v>1610.6656174820275</v>
      </c>
      <c r="L7" s="14">
        <f t="shared" si="0"/>
        <v>1415.194541124864</v>
      </c>
      <c r="M7" s="14">
        <f t="shared" si="0"/>
        <v>1209.1326061794946</v>
      </c>
      <c r="N7" s="14">
        <f t="shared" si="0"/>
        <v>1873.396080319058</v>
      </c>
      <c r="O7" s="14">
        <f t="shared" si="0"/>
        <v>1090.31716062983</v>
      </c>
      <c r="P7" s="14">
        <f t="shared" si="0"/>
        <v>2756.425136765888</v>
      </c>
      <c r="Q7" s="15"/>
    </row>
    <row r="8" spans="2:17" ht="11.25" customHeight="1"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2:30" ht="30" customHeight="1">
      <c r="B9" s="33"/>
      <c r="C9" s="34" t="s">
        <v>29</v>
      </c>
      <c r="D9" s="14">
        <f>SUM(E9:P9)</f>
        <v>19580.992898</v>
      </c>
      <c r="E9" s="14">
        <f>SUM(E10:E21)</f>
        <v>1145.7288912444296</v>
      </c>
      <c r="F9" s="14">
        <f aca="true" t="shared" si="1" ref="F9:P9">SUM(F10:F21)</f>
        <v>1248.971909253396</v>
      </c>
      <c r="G9" s="14">
        <f t="shared" si="1"/>
        <v>2226.3984315115363</v>
      </c>
      <c r="H9" s="14">
        <f t="shared" si="1"/>
        <v>2061.7408924055353</v>
      </c>
      <c r="I9" s="14">
        <f t="shared" si="1"/>
        <v>1762.6456842290024</v>
      </c>
      <c r="J9" s="14">
        <f t="shared" si="1"/>
        <v>1348.8941468549385</v>
      </c>
      <c r="K9" s="14">
        <f t="shared" si="1"/>
        <v>1555.2427774820276</v>
      </c>
      <c r="L9" s="14">
        <f t="shared" si="1"/>
        <v>1372.268091124864</v>
      </c>
      <c r="M9" s="14">
        <f t="shared" si="1"/>
        <v>1198.1092461794947</v>
      </c>
      <c r="N9" s="14">
        <f t="shared" si="1"/>
        <v>1861.223580319058</v>
      </c>
      <c r="O9" s="14">
        <f t="shared" si="1"/>
        <v>1074.99133062983</v>
      </c>
      <c r="P9" s="14">
        <f t="shared" si="1"/>
        <v>2724.777916765888</v>
      </c>
      <c r="Q9" s="15"/>
      <c r="R9" s="5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17" ht="30" customHeight="1">
      <c r="B10" s="16"/>
      <c r="C10" s="21" t="s">
        <v>14</v>
      </c>
      <c r="D10" s="18">
        <f aca="true" t="shared" si="2" ref="D10:D21">SUM(E10:P10)</f>
        <v>15.02</v>
      </c>
      <c r="E10" s="18">
        <v>1.6</v>
      </c>
      <c r="F10" s="18">
        <v>0.76</v>
      </c>
      <c r="G10" s="18">
        <v>0.82</v>
      </c>
      <c r="H10" s="18">
        <v>0.46</v>
      </c>
      <c r="I10" s="18">
        <v>0.15</v>
      </c>
      <c r="J10" s="18">
        <v>0.75</v>
      </c>
      <c r="K10" s="18">
        <v>0.04</v>
      </c>
      <c r="L10" s="18">
        <v>0.13</v>
      </c>
      <c r="M10" s="18">
        <v>0.395</v>
      </c>
      <c r="N10" s="18">
        <v>0.615</v>
      </c>
      <c r="O10" s="18">
        <v>5.28</v>
      </c>
      <c r="P10" s="18">
        <v>4.02</v>
      </c>
      <c r="Q10" s="19"/>
    </row>
    <row r="11" spans="2:17" ht="30" customHeight="1">
      <c r="B11" s="16"/>
      <c r="C11" s="21" t="s">
        <v>15</v>
      </c>
      <c r="D11" s="18">
        <f t="shared" si="2"/>
        <v>12.707</v>
      </c>
      <c r="E11" s="18">
        <v>1.08</v>
      </c>
      <c r="F11" s="18">
        <v>1.08</v>
      </c>
      <c r="G11" s="18">
        <v>1</v>
      </c>
      <c r="H11" s="20">
        <v>1.1</v>
      </c>
      <c r="I11" s="18">
        <v>1.47</v>
      </c>
      <c r="J11" s="20">
        <v>1.29</v>
      </c>
      <c r="K11" s="20">
        <v>0.96</v>
      </c>
      <c r="L11" s="18">
        <v>0.96</v>
      </c>
      <c r="M11" s="20">
        <v>0.98</v>
      </c>
      <c r="N11" s="18">
        <v>0.84</v>
      </c>
      <c r="O11" s="18">
        <v>0.98</v>
      </c>
      <c r="P11" s="18">
        <v>0.967</v>
      </c>
      <c r="Q11" s="19"/>
    </row>
    <row r="12" spans="2:17" ht="30" customHeight="1">
      <c r="B12" s="16"/>
      <c r="C12" s="21" t="s">
        <v>27</v>
      </c>
      <c r="D12" s="18">
        <f t="shared" si="2"/>
        <v>6.005999999999999</v>
      </c>
      <c r="E12" s="18">
        <v>0.4</v>
      </c>
      <c r="F12" s="18">
        <v>0.35</v>
      </c>
      <c r="G12" s="18">
        <v>0.3</v>
      </c>
      <c r="H12" s="20">
        <v>0.42000000000000004</v>
      </c>
      <c r="I12" s="18">
        <v>0.5</v>
      </c>
      <c r="J12" s="20">
        <v>0.5740000000000001</v>
      </c>
      <c r="K12" s="20">
        <v>0.55</v>
      </c>
      <c r="L12" s="18">
        <v>0.51</v>
      </c>
      <c r="M12" s="20">
        <v>0.7</v>
      </c>
      <c r="N12" s="18">
        <v>0.6</v>
      </c>
      <c r="O12" s="18">
        <v>0.552</v>
      </c>
      <c r="P12" s="18">
        <v>0.55</v>
      </c>
      <c r="Q12" s="19"/>
    </row>
    <row r="13" spans="2:17" ht="30" customHeight="1">
      <c r="B13" s="16"/>
      <c r="C13" s="21" t="s">
        <v>16</v>
      </c>
      <c r="D13" s="18">
        <f t="shared" si="2"/>
        <v>7.754999999999999</v>
      </c>
      <c r="E13" s="20">
        <v>0.62</v>
      </c>
      <c r="F13" s="18">
        <v>0.345</v>
      </c>
      <c r="G13" s="20">
        <v>0.6499999999999999</v>
      </c>
      <c r="H13" s="18">
        <v>0.8799999999999999</v>
      </c>
      <c r="I13" s="20">
        <v>0.89</v>
      </c>
      <c r="J13" s="20">
        <v>0.57</v>
      </c>
      <c r="K13" s="20">
        <v>0.45</v>
      </c>
      <c r="L13" s="18">
        <v>0.6</v>
      </c>
      <c r="M13" s="20">
        <v>0.75</v>
      </c>
      <c r="N13" s="20">
        <v>0.55</v>
      </c>
      <c r="O13" s="18">
        <v>0.75</v>
      </c>
      <c r="P13" s="18">
        <v>0.7</v>
      </c>
      <c r="Q13" s="19"/>
    </row>
    <row r="14" spans="2:17" ht="30" customHeight="1">
      <c r="B14" s="16"/>
      <c r="C14" s="21" t="s">
        <v>18</v>
      </c>
      <c r="D14" s="18">
        <f t="shared" si="2"/>
        <v>521.9027</v>
      </c>
      <c r="E14" s="18">
        <v>50.26</v>
      </c>
      <c r="F14" s="18">
        <v>51.94599999999999</v>
      </c>
      <c r="G14" s="18">
        <v>68.05099999999999</v>
      </c>
      <c r="H14" s="18">
        <v>75.827</v>
      </c>
      <c r="I14" s="18">
        <v>21.512</v>
      </c>
      <c r="J14" s="18">
        <v>34.118</v>
      </c>
      <c r="K14" s="18">
        <v>31.448</v>
      </c>
      <c r="L14" s="18">
        <v>20.901</v>
      </c>
      <c r="M14" s="18">
        <v>26.858</v>
      </c>
      <c r="N14" s="18">
        <v>45.94970000000001</v>
      </c>
      <c r="O14" s="18">
        <v>43.004999999999995</v>
      </c>
      <c r="P14" s="18">
        <v>52.027</v>
      </c>
      <c r="Q14" s="19"/>
    </row>
    <row r="15" spans="2:19" ht="30" customHeight="1">
      <c r="B15" s="16"/>
      <c r="C15" s="21" t="s">
        <v>20</v>
      </c>
      <c r="D15" s="18">
        <f t="shared" si="2"/>
        <v>130.273</v>
      </c>
      <c r="E15" s="18">
        <v>21.2365</v>
      </c>
      <c r="F15" s="18">
        <v>8.4725</v>
      </c>
      <c r="G15" s="18">
        <v>11.459</v>
      </c>
      <c r="H15" s="18">
        <v>11.885</v>
      </c>
      <c r="I15" s="18">
        <v>10.2295</v>
      </c>
      <c r="J15" s="18">
        <v>7.230499999999999</v>
      </c>
      <c r="K15" s="18">
        <v>8.258000000000001</v>
      </c>
      <c r="L15" s="18">
        <v>6.3405</v>
      </c>
      <c r="M15" s="18">
        <v>10.6305</v>
      </c>
      <c r="N15" s="18">
        <v>16.369999999999997</v>
      </c>
      <c r="O15" s="18">
        <v>9.546500000000002</v>
      </c>
      <c r="P15" s="18">
        <v>8.6145</v>
      </c>
      <c r="Q15" s="19"/>
      <c r="S15" s="42"/>
    </row>
    <row r="16" spans="2:33" s="25" customFormat="1" ht="30" customHeight="1">
      <c r="B16" s="22"/>
      <c r="C16" s="21" t="s">
        <v>21</v>
      </c>
      <c r="D16" s="23">
        <f t="shared" si="2"/>
        <v>12.455</v>
      </c>
      <c r="E16" s="26">
        <v>3.47</v>
      </c>
      <c r="F16" s="26">
        <v>0.995</v>
      </c>
      <c r="G16" s="26">
        <v>0.26</v>
      </c>
      <c r="H16" s="27">
        <v>1.645</v>
      </c>
      <c r="I16" s="26">
        <v>0.46</v>
      </c>
      <c r="J16" s="26">
        <v>0.23</v>
      </c>
      <c r="K16" s="26">
        <v>2.3899999999999997</v>
      </c>
      <c r="L16" s="26">
        <v>1.775</v>
      </c>
      <c r="M16" s="26">
        <v>0.22</v>
      </c>
      <c r="N16" s="23">
        <v>0.29000000000000004</v>
      </c>
      <c r="O16" s="23">
        <v>0.445</v>
      </c>
      <c r="P16" s="23">
        <v>0.275</v>
      </c>
      <c r="Q16" s="24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2:17" ht="30" customHeight="1">
      <c r="B17" s="16"/>
      <c r="C17" s="21" t="s">
        <v>28</v>
      </c>
      <c r="D17" s="18">
        <f t="shared" si="2"/>
        <v>45.10016</v>
      </c>
      <c r="E17" s="28">
        <v>2.446765205032266</v>
      </c>
      <c r="F17" s="29">
        <v>6.121123570535786</v>
      </c>
      <c r="G17" s="29">
        <v>1.6794038235426083</v>
      </c>
      <c r="H17" s="29">
        <v>2.6103363898235115</v>
      </c>
      <c r="I17" s="29">
        <v>4.535744067279042</v>
      </c>
      <c r="J17" s="29">
        <v>1.4805898609964019</v>
      </c>
      <c r="K17" s="28">
        <v>3.3265490869557683</v>
      </c>
      <c r="L17" s="29">
        <v>5.665672952935627</v>
      </c>
      <c r="M17" s="29">
        <v>1.550930122205322</v>
      </c>
      <c r="N17" s="18">
        <v>3.0985818232729248</v>
      </c>
      <c r="O17" s="18">
        <v>5.095748037448096</v>
      </c>
      <c r="P17" s="20">
        <v>7.488715059972647</v>
      </c>
      <c r="Q17" s="19"/>
    </row>
    <row r="18" spans="2:19" ht="30" customHeight="1">
      <c r="B18" s="16"/>
      <c r="C18" s="21" t="s">
        <v>22</v>
      </c>
      <c r="D18" s="18">
        <f t="shared" si="2"/>
        <v>1366.478786</v>
      </c>
      <c r="E18" s="28">
        <v>122.5163</v>
      </c>
      <c r="F18" s="29">
        <v>118.020375</v>
      </c>
      <c r="G18" s="29">
        <v>100.63432</v>
      </c>
      <c r="H18" s="29">
        <v>125.10753</v>
      </c>
      <c r="I18" s="29">
        <v>110.078249</v>
      </c>
      <c r="J18" s="29">
        <v>105.25352999999998</v>
      </c>
      <c r="K18" s="29">
        <v>103.21926</v>
      </c>
      <c r="L18" s="29">
        <v>112.991339</v>
      </c>
      <c r="M18" s="29">
        <v>102.73665</v>
      </c>
      <c r="N18" s="18">
        <v>110.20612299999999</v>
      </c>
      <c r="O18" s="18">
        <v>134.11111</v>
      </c>
      <c r="P18" s="18">
        <v>121.60400000000001</v>
      </c>
      <c r="Q18" s="19"/>
      <c r="S18" s="42"/>
    </row>
    <row r="19" spans="2:33" s="25" customFormat="1" ht="30" customHeight="1">
      <c r="B19" s="22"/>
      <c r="C19" s="21" t="s">
        <v>23</v>
      </c>
      <c r="D19" s="23">
        <f>SUM(E19:P19)</f>
        <v>17368.172252</v>
      </c>
      <c r="E19" s="26">
        <v>934.9743260393974</v>
      </c>
      <c r="F19" s="26">
        <v>1055.0819106828603</v>
      </c>
      <c r="G19" s="26">
        <v>2021.1947076879937</v>
      </c>
      <c r="H19" s="26">
        <v>1834.9060260157119</v>
      </c>
      <c r="I19" s="26">
        <v>1612.6201911617234</v>
      </c>
      <c r="J19" s="26">
        <v>1190.913526993942</v>
      </c>
      <c r="K19" s="26">
        <v>1400.3689683950718</v>
      </c>
      <c r="L19" s="26">
        <v>1221.3195791719284</v>
      </c>
      <c r="M19" s="26">
        <v>1050.7811660572893</v>
      </c>
      <c r="N19" s="23">
        <v>1661.5901754957852</v>
      </c>
      <c r="O19" s="23">
        <v>868.2419725923817</v>
      </c>
      <c r="P19" s="23">
        <v>2516.1797017059157</v>
      </c>
      <c r="Q19" s="24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43"/>
      <c r="AG19" s="42"/>
    </row>
    <row r="20" spans="2:33" s="25" customFormat="1" ht="30" customHeight="1">
      <c r="B20" s="22"/>
      <c r="C20" s="21" t="s">
        <v>30</v>
      </c>
      <c r="D20" s="23">
        <f t="shared" si="2"/>
        <v>95.06200000000001</v>
      </c>
      <c r="E20" s="26">
        <v>7.125</v>
      </c>
      <c r="F20" s="26">
        <v>5.8</v>
      </c>
      <c r="G20" s="26">
        <v>20.35</v>
      </c>
      <c r="H20" s="26">
        <v>6.9</v>
      </c>
      <c r="I20" s="26">
        <v>0.2</v>
      </c>
      <c r="J20" s="26">
        <v>6.469</v>
      </c>
      <c r="K20" s="26">
        <v>4.232</v>
      </c>
      <c r="L20" s="26">
        <v>1.045</v>
      </c>
      <c r="M20" s="26">
        <v>2.507</v>
      </c>
      <c r="N20" s="23">
        <v>21.114</v>
      </c>
      <c r="O20" s="23">
        <v>6.968</v>
      </c>
      <c r="P20" s="23">
        <v>12.352</v>
      </c>
      <c r="Q20" s="24"/>
      <c r="S20" s="41"/>
      <c r="T20" s="41"/>
      <c r="U20" s="41"/>
      <c r="V20" s="51"/>
      <c r="W20" s="41"/>
      <c r="X20" s="41"/>
      <c r="Y20" s="41"/>
      <c r="Z20" s="41"/>
      <c r="AA20" s="41"/>
      <c r="AB20" s="41"/>
      <c r="AC20" s="41"/>
      <c r="AD20" s="41"/>
      <c r="AE20" s="43"/>
      <c r="AF20" s="42"/>
      <c r="AG20" s="42"/>
    </row>
    <row r="21" spans="2:17" ht="30" customHeight="1">
      <c r="B21" s="16"/>
      <c r="C21" s="17" t="s">
        <v>24</v>
      </c>
      <c r="D21" s="18">
        <f t="shared" si="2"/>
        <v>0.061</v>
      </c>
      <c r="E21" s="29" t="s">
        <v>32</v>
      </c>
      <c r="F21" s="29" t="s">
        <v>32</v>
      </c>
      <c r="G21" s="29" t="s">
        <v>32</v>
      </c>
      <c r="H21" s="29" t="s">
        <v>32</v>
      </c>
      <c r="I21" s="29" t="s">
        <v>32</v>
      </c>
      <c r="J21" s="29">
        <v>0.015</v>
      </c>
      <c r="K21" s="29" t="s">
        <v>32</v>
      </c>
      <c r="L21" s="29">
        <v>0.03</v>
      </c>
      <c r="M21" s="29" t="s">
        <v>32</v>
      </c>
      <c r="N21" s="18" t="s">
        <v>32</v>
      </c>
      <c r="O21" s="20">
        <v>0.016</v>
      </c>
      <c r="P21" s="18" t="s">
        <v>32</v>
      </c>
      <c r="Q21" s="19"/>
    </row>
    <row r="22" spans="2:17" ht="17.25" customHeight="1">
      <c r="B22" s="16"/>
      <c r="C22" s="17"/>
      <c r="D22" s="18"/>
      <c r="E22" s="29"/>
      <c r="F22" s="29"/>
      <c r="G22" s="29"/>
      <c r="H22" s="29"/>
      <c r="I22" s="29"/>
      <c r="J22" s="29"/>
      <c r="K22" s="29"/>
      <c r="L22" s="29"/>
      <c r="M22" s="28"/>
      <c r="N22" s="20"/>
      <c r="O22" s="20"/>
      <c r="P22" s="20"/>
      <c r="Q22" s="19"/>
    </row>
    <row r="23" spans="2:31" ht="30" customHeight="1">
      <c r="B23" s="33"/>
      <c r="C23" s="34" t="s">
        <v>31</v>
      </c>
      <c r="D23" s="14">
        <f>SUM(E23:P23)</f>
        <v>683.96999</v>
      </c>
      <c r="E23" s="14">
        <f aca="true" t="shared" si="3" ref="E23:P23">SUM(E24:E25)</f>
        <v>340.72382000000005</v>
      </c>
      <c r="F23" s="14">
        <f t="shared" si="3"/>
        <v>27.064529999999998</v>
      </c>
      <c r="G23" s="14">
        <f t="shared" si="3"/>
        <v>37.72735</v>
      </c>
      <c r="H23" s="14">
        <f t="shared" si="3"/>
        <v>80.02172999999999</v>
      </c>
      <c r="I23" s="14">
        <f t="shared" si="3"/>
        <v>25.82441</v>
      </c>
      <c r="J23" s="14">
        <f t="shared" si="3"/>
        <v>4.08995</v>
      </c>
      <c r="K23" s="14">
        <f t="shared" si="3"/>
        <v>55.422839999999994</v>
      </c>
      <c r="L23" s="14">
        <f t="shared" si="3"/>
        <v>42.92645</v>
      </c>
      <c r="M23" s="14">
        <f t="shared" si="3"/>
        <v>11.02336</v>
      </c>
      <c r="N23" s="14">
        <f t="shared" si="3"/>
        <v>12.1725</v>
      </c>
      <c r="O23" s="14">
        <f t="shared" si="3"/>
        <v>15.325830000000002</v>
      </c>
      <c r="P23" s="14">
        <f t="shared" si="3"/>
        <v>31.647219999999997</v>
      </c>
      <c r="Q23" s="15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2:33" s="25" customFormat="1" ht="30" customHeight="1">
      <c r="B24" s="35"/>
      <c r="C24" s="21" t="s">
        <v>17</v>
      </c>
      <c r="D24" s="23">
        <f>SUM(E24:P24)</f>
        <v>149.4389</v>
      </c>
      <c r="E24" s="23">
        <v>25.3157</v>
      </c>
      <c r="F24" s="23" t="s">
        <v>32</v>
      </c>
      <c r="G24" s="23">
        <v>23.3334</v>
      </c>
      <c r="H24" s="23">
        <v>46.8</v>
      </c>
      <c r="I24" s="23">
        <v>7.1898</v>
      </c>
      <c r="J24" s="23" t="s">
        <v>32</v>
      </c>
      <c r="K24" s="23">
        <v>46.8</v>
      </c>
      <c r="L24" s="23" t="s">
        <v>32</v>
      </c>
      <c r="M24" s="23" t="s">
        <v>32</v>
      </c>
      <c r="N24" s="23" t="s">
        <v>32</v>
      </c>
      <c r="O24" s="23" t="s">
        <v>32</v>
      </c>
      <c r="P24" s="23" t="s">
        <v>32</v>
      </c>
      <c r="Q24" s="36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2:17" ht="30" customHeight="1">
      <c r="B25" s="38"/>
      <c r="C25" s="21" t="s">
        <v>19</v>
      </c>
      <c r="D25" s="23">
        <f>SUM(E25:P25)</f>
        <v>534.5310900000001</v>
      </c>
      <c r="E25" s="40">
        <v>315.40812000000005</v>
      </c>
      <c r="F25" s="40">
        <v>27.064529999999998</v>
      </c>
      <c r="G25" s="40">
        <v>14.39395</v>
      </c>
      <c r="H25" s="40">
        <v>33.22173</v>
      </c>
      <c r="I25" s="40">
        <v>18.63461</v>
      </c>
      <c r="J25" s="40">
        <v>4.08995</v>
      </c>
      <c r="K25" s="40">
        <v>8.62284</v>
      </c>
      <c r="L25" s="40">
        <v>42.92645</v>
      </c>
      <c r="M25" s="40">
        <v>11.02336</v>
      </c>
      <c r="N25" s="17">
        <v>12.1725</v>
      </c>
      <c r="O25" s="17">
        <v>15.325830000000002</v>
      </c>
      <c r="P25" s="17">
        <v>31.647219999999997</v>
      </c>
      <c r="Q25" s="37"/>
    </row>
    <row r="26" spans="2:17" ht="15">
      <c r="B26" s="3"/>
      <c r="C26" s="39"/>
      <c r="D26" s="4"/>
      <c r="E26" s="30"/>
      <c r="F26" s="30"/>
      <c r="G26" s="30"/>
      <c r="H26" s="30"/>
      <c r="I26" s="30"/>
      <c r="J26" s="30"/>
      <c r="K26" s="30"/>
      <c r="L26" s="30"/>
      <c r="M26" s="30"/>
      <c r="N26" s="4"/>
      <c r="O26" s="4"/>
      <c r="P26" s="4"/>
      <c r="Q26" s="5"/>
    </row>
    <row r="27" spans="2:17" ht="6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2.75">
      <c r="B28" s="6" t="s">
        <v>25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9:33" s="9" customFormat="1" ht="15">
      <c r="S29" s="45"/>
      <c r="T29" s="45"/>
      <c r="U29" s="45"/>
      <c r="V29" s="21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3:33" s="32" customFormat="1" ht="11.25" customHeight="1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3:33" s="8" customFormat="1" ht="12.75">
      <c r="C31" s="55"/>
      <c r="D31" s="55"/>
      <c r="E31" s="57"/>
      <c r="F31" s="58" t="s">
        <v>23</v>
      </c>
      <c r="G31" s="58">
        <v>5722.53</v>
      </c>
      <c r="H31" s="57"/>
      <c r="I31" s="57" t="s">
        <v>23</v>
      </c>
      <c r="J31" s="57">
        <v>5722.53</v>
      </c>
      <c r="K31" s="57"/>
      <c r="L31" s="57" t="s">
        <v>23</v>
      </c>
      <c r="M31" s="59">
        <f>+D19</f>
        <v>17368.172252</v>
      </c>
      <c r="N31" s="60">
        <f aca="true" t="shared" si="4" ref="N31:N36">+M31/$M$37*100</f>
        <v>85.70542343447691</v>
      </c>
      <c r="O31" s="57"/>
      <c r="P31" s="56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8"/>
    </row>
    <row r="32" spans="3:33" s="8" customFormat="1" ht="12.75">
      <c r="C32" s="55"/>
      <c r="D32" s="55"/>
      <c r="E32" s="58"/>
      <c r="F32" s="58" t="s">
        <v>22</v>
      </c>
      <c r="G32" s="58">
        <v>1740.8897000000002</v>
      </c>
      <c r="H32" s="58"/>
      <c r="I32" s="58" t="s">
        <v>22</v>
      </c>
      <c r="J32" s="58">
        <v>1740.8897000000002</v>
      </c>
      <c r="K32" s="58"/>
      <c r="L32" s="58" t="s">
        <v>22</v>
      </c>
      <c r="M32" s="61">
        <f>+D18</f>
        <v>1366.478786</v>
      </c>
      <c r="N32" s="60">
        <f t="shared" si="4"/>
        <v>6.743060885688408</v>
      </c>
      <c r="O32" s="58"/>
      <c r="P32" s="55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3:33" s="8" customFormat="1" ht="12.75">
      <c r="C33" s="55"/>
      <c r="D33" s="55"/>
      <c r="E33" s="58"/>
      <c r="F33" s="58" t="s">
        <v>19</v>
      </c>
      <c r="G33" s="58">
        <v>474.6646599999999</v>
      </c>
      <c r="H33" s="58"/>
      <c r="I33" s="58" t="s">
        <v>19</v>
      </c>
      <c r="J33" s="58">
        <v>474.6646599999999</v>
      </c>
      <c r="K33" s="58"/>
      <c r="L33" s="58" t="s">
        <v>19</v>
      </c>
      <c r="M33" s="61">
        <f>+D25</f>
        <v>534.5310900000001</v>
      </c>
      <c r="N33" s="60">
        <f t="shared" si="4"/>
        <v>2.637710678051749</v>
      </c>
      <c r="O33" s="58"/>
      <c r="P33" s="55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3:33" s="8" customFormat="1" ht="12.75">
      <c r="C34" s="55"/>
      <c r="D34" s="55"/>
      <c r="E34" s="58"/>
      <c r="F34" s="58" t="s">
        <v>18</v>
      </c>
      <c r="G34" s="58">
        <v>414.1383</v>
      </c>
      <c r="H34" s="58"/>
      <c r="I34" s="58" t="s">
        <v>18</v>
      </c>
      <c r="J34" s="58">
        <v>414.1383</v>
      </c>
      <c r="K34" s="58"/>
      <c r="L34" s="58" t="s">
        <v>18</v>
      </c>
      <c r="M34" s="61">
        <f>+D15</f>
        <v>130.273</v>
      </c>
      <c r="N34" s="60">
        <f t="shared" si="4"/>
        <v>0.6428484508952238</v>
      </c>
      <c r="O34" s="58"/>
      <c r="P34" s="55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3:33" s="8" customFormat="1" ht="12.75">
      <c r="C35" s="55"/>
      <c r="D35" s="55"/>
      <c r="E35" s="58"/>
      <c r="F35" s="58" t="s">
        <v>17</v>
      </c>
      <c r="G35" s="58">
        <v>397.87</v>
      </c>
      <c r="H35" s="58"/>
      <c r="I35" s="58" t="s">
        <v>17</v>
      </c>
      <c r="J35" s="58">
        <v>397.87</v>
      </c>
      <c r="K35" s="58"/>
      <c r="L35" s="58" t="s">
        <v>17</v>
      </c>
      <c r="M35" s="61">
        <f>+D24</f>
        <v>149.4389</v>
      </c>
      <c r="N35" s="60">
        <f t="shared" si="4"/>
        <v>0.7374249872842895</v>
      </c>
      <c r="O35" s="58"/>
      <c r="P35" s="55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3:33" s="8" customFormat="1" ht="12.75">
      <c r="C36" s="55"/>
      <c r="D36" s="55"/>
      <c r="E36" s="58"/>
      <c r="F36" s="58" t="s">
        <v>21</v>
      </c>
      <c r="G36" s="58">
        <v>85.9008</v>
      </c>
      <c r="H36" s="58"/>
      <c r="I36" s="58" t="s">
        <v>24</v>
      </c>
      <c r="J36" s="58">
        <f>SUM(G37:G41)+85.9008</f>
        <v>204.3204</v>
      </c>
      <c r="K36" s="58"/>
      <c r="L36" s="58" t="s">
        <v>24</v>
      </c>
      <c r="M36" s="59">
        <f>+M37-SUM(M31:M35)</f>
        <v>716.0688599999958</v>
      </c>
      <c r="N36" s="60">
        <f t="shared" si="4"/>
        <v>3.533531563603404</v>
      </c>
      <c r="O36" s="58"/>
      <c r="P36" s="55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3:33" s="8" customFormat="1" ht="12.75">
      <c r="C37" s="55"/>
      <c r="D37" s="55"/>
      <c r="E37" s="58"/>
      <c r="F37" s="58" t="s">
        <v>24</v>
      </c>
      <c r="G37" s="58">
        <v>52.38419999999999</v>
      </c>
      <c r="H37" s="58"/>
      <c r="I37" s="58"/>
      <c r="J37" s="58"/>
      <c r="K37" s="58"/>
      <c r="L37" s="58"/>
      <c r="M37" s="59">
        <f>+D7</f>
        <v>20264.962888</v>
      </c>
      <c r="N37" s="58"/>
      <c r="O37" s="58"/>
      <c r="P37" s="55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3:33" s="8" customFormat="1" ht="12.75">
      <c r="C38" s="55"/>
      <c r="D38" s="55"/>
      <c r="E38" s="58"/>
      <c r="F38" s="58" t="s">
        <v>20</v>
      </c>
      <c r="G38" s="58">
        <v>34.0497</v>
      </c>
      <c r="H38" s="58"/>
      <c r="I38" s="58"/>
      <c r="J38" s="58"/>
      <c r="K38" s="58"/>
      <c r="L38" s="58"/>
      <c r="M38" s="58"/>
      <c r="N38" s="58"/>
      <c r="O38" s="58"/>
      <c r="P38" s="55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3:33" s="8" customFormat="1" ht="12.75">
      <c r="C39" s="55"/>
      <c r="D39" s="55"/>
      <c r="E39" s="58"/>
      <c r="F39" s="57" t="s">
        <v>14</v>
      </c>
      <c r="G39" s="57">
        <v>15.4414</v>
      </c>
      <c r="H39" s="58"/>
      <c r="I39" s="58"/>
      <c r="J39" s="58"/>
      <c r="K39" s="58"/>
      <c r="L39" s="58">
        <v>8954.41306</v>
      </c>
      <c r="M39" s="58"/>
      <c r="N39" s="58"/>
      <c r="O39" s="58"/>
      <c r="P39" s="55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8" customFormat="1" ht="12.75">
      <c r="C40" s="55"/>
      <c r="D40" s="55"/>
      <c r="E40" s="58"/>
      <c r="F40" s="58" t="s">
        <v>16</v>
      </c>
      <c r="G40" s="58">
        <v>12.6953</v>
      </c>
      <c r="H40" s="58"/>
      <c r="I40" s="58"/>
      <c r="J40" s="58"/>
      <c r="K40" s="58"/>
      <c r="L40" s="58"/>
      <c r="M40" s="58"/>
      <c r="N40" s="58"/>
      <c r="O40" s="58"/>
      <c r="P40" s="55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8" customFormat="1" ht="12.75">
      <c r="C41" s="55"/>
      <c r="D41" s="55"/>
      <c r="E41" s="58"/>
      <c r="F41" s="58" t="s">
        <v>15</v>
      </c>
      <c r="G41" s="58">
        <v>3.849</v>
      </c>
      <c r="H41" s="58"/>
      <c r="I41" s="58"/>
      <c r="J41" s="58"/>
      <c r="K41" s="58"/>
      <c r="L41" s="58"/>
      <c r="M41" s="58"/>
      <c r="N41" s="58"/>
      <c r="O41" s="58"/>
      <c r="P41" s="55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3:33" s="8" customFormat="1" ht="12.75">
      <c r="C42" s="55"/>
      <c r="D42" s="55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5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3:33" s="31" customFormat="1" ht="12.7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3:33" s="31" customFormat="1" ht="12.75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 spans="3:33" s="31" customFormat="1" ht="12.75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 spans="19:33" s="31" customFormat="1" ht="12.75"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 spans="19:33" s="9" customFormat="1" ht="12.75"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19:33" s="8" customFormat="1" ht="12.75"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9:33" s="8" customFormat="1" ht="12.75"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</sheetData>
  <sheetProtection/>
  <mergeCells count="5">
    <mergeCell ref="B7:C7"/>
    <mergeCell ref="B2:Q2"/>
    <mergeCell ref="B3:Q3"/>
    <mergeCell ref="B5:C5"/>
    <mergeCell ref="P5:Q5"/>
  </mergeCells>
  <printOptions horizontalCentered="1" verticalCentered="1"/>
  <pageMargins left="0.1968503937007874" right="0" top="0" bottom="0" header="0" footer="0"/>
  <pageSetup horizontalDpi="600" verticalDpi="600" orientation="portrait" paperSize="9" scale="50" r:id="rId2"/>
  <ignoredErrors>
    <ignoredError sqref="J3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pcordova</cp:lastModifiedBy>
  <cp:lastPrinted>2009-08-06T21:29:07Z</cp:lastPrinted>
  <dcterms:created xsi:type="dcterms:W3CDTF">2008-05-22T16:54:58Z</dcterms:created>
  <dcterms:modified xsi:type="dcterms:W3CDTF">2012-07-06T18:15:29Z</dcterms:modified>
  <cp:category/>
  <cp:version/>
  <cp:contentType/>
  <cp:contentStatus/>
</cp:coreProperties>
</file>