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SECHA-REGIONES" sheetId="1" r:id="rId1"/>
  </sheets>
  <definedNames>
    <definedName name="_xlnm.Print_Titles" localSheetId="0">'COSECHA-REGIONES'!$4:$9</definedName>
  </definedNames>
  <calcPr fullCalcOnLoad="1"/>
</workbook>
</file>

<file path=xl/sharedStrings.xml><?xml version="1.0" encoding="utf-8"?>
<sst xmlns="http://schemas.openxmlformats.org/spreadsheetml/2006/main" count="930" uniqueCount="57">
  <si>
    <t>PERÚ: COSECHA DE RECURSOS HIDROBIOLÓGICOS DE LA ACTIVIDAD DE ACUICULTURA</t>
  </si>
  <si>
    <t>Departamento / Especie</t>
  </si>
  <si>
    <t>TOTAL</t>
  </si>
  <si>
    <t>Amazonas</t>
  </si>
  <si>
    <t>Boquichico</t>
  </si>
  <si>
    <t>-</t>
  </si>
  <si>
    <t>Carachama</t>
  </si>
  <si>
    <t>Carpa</t>
  </si>
  <si>
    <t>Gamitana</t>
  </si>
  <si>
    <t>Paco</t>
  </si>
  <si>
    <t>Pacotana / Gamipaco</t>
  </si>
  <si>
    <t>Pejerrey</t>
  </si>
  <si>
    <t>Tilapia</t>
  </si>
  <si>
    <t>Trucha</t>
  </si>
  <si>
    <t>Otros</t>
  </si>
  <si>
    <t>Ancash</t>
  </si>
  <si>
    <t>Concha de Abanico</t>
  </si>
  <si>
    <t>Lenguado</t>
  </si>
  <si>
    <t>Ostras del Pacífico</t>
  </si>
  <si>
    <t>Apurímac</t>
  </si>
  <si>
    <t>Arequipa</t>
  </si>
  <si>
    <t>Ayacucho</t>
  </si>
  <si>
    <t>Camarón de Rio</t>
  </si>
  <si>
    <t>Cajamarca</t>
  </si>
  <si>
    <t>Cusco</t>
  </si>
  <si>
    <t>Huancavelica</t>
  </si>
  <si>
    <t>Huánuco</t>
  </si>
  <si>
    <t>Camarón de Malasia</t>
  </si>
  <si>
    <t>Ica</t>
  </si>
  <si>
    <t>Algas</t>
  </si>
  <si>
    <t>Junín</t>
  </si>
  <si>
    <t>Paiche</t>
  </si>
  <si>
    <t>La Libertad</t>
  </si>
  <si>
    <t>Lambayeque</t>
  </si>
  <si>
    <t>Lima</t>
  </si>
  <si>
    <t>Loreto</t>
  </si>
  <si>
    <t>Pacotana</t>
  </si>
  <si>
    <t>Sabalo</t>
  </si>
  <si>
    <t>Yaraqui</t>
  </si>
  <si>
    <t>Madre de Dios</t>
  </si>
  <si>
    <t>Moquegua</t>
  </si>
  <si>
    <t>Pasco</t>
  </si>
  <si>
    <t>Piura</t>
  </si>
  <si>
    <t>Langostino</t>
  </si>
  <si>
    <t>Puno</t>
  </si>
  <si>
    <t>San Martin</t>
  </si>
  <si>
    <t>Tacna</t>
  </si>
  <si>
    <t>Abalón</t>
  </si>
  <si>
    <t>Camarón de Río</t>
  </si>
  <si>
    <t>Tumbes</t>
  </si>
  <si>
    <t>Ucayali</t>
  </si>
  <si>
    <t>Elaboración: Dirección de Gestión Acuícola - DGA - PRODUCE</t>
  </si>
  <si>
    <t xml:space="preserve">                    Dirección General de Acuicultura</t>
  </si>
  <si>
    <t>Fuente:  Oficina de Estudios Económicos - OEE - PRODUCE</t>
  </si>
  <si>
    <t>SEGÚN DEPARTAMENTO Y ESPECIE, 2006-2017 (TM)</t>
  </si>
  <si>
    <t>2017*</t>
  </si>
  <si>
    <t>(*) Cifras preliminares, sujeta a reajustes.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</si>
</sst>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/>
      <top/>
      <bottom style="thin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3" fontId="21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54" applyFont="1" applyBorder="1" applyAlignment="1">
      <alignment horizontal="centerContinuous" vertical="center" wrapText="1"/>
      <protection/>
    </xf>
    <xf numFmtId="0" fontId="24" fillId="0" borderId="0" xfId="54" applyFont="1">
      <alignment/>
      <protection/>
    </xf>
    <xf numFmtId="0" fontId="29" fillId="0" borderId="0" xfId="54" applyFont="1" applyBorder="1" applyAlignment="1">
      <alignment horizontal="left" vertical="center"/>
      <protection/>
    </xf>
    <xf numFmtId="0" fontId="29" fillId="0" borderId="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left" vertical="center"/>
      <protection/>
    </xf>
    <xf numFmtId="0" fontId="24" fillId="0" borderId="0" xfId="54" applyFont="1" applyBorder="1" applyAlignment="1">
      <alignment vertical="center"/>
      <protection/>
    </xf>
    <xf numFmtId="0" fontId="24" fillId="0" borderId="11" xfId="54" applyFont="1" applyBorder="1" applyAlignment="1">
      <alignment vertical="center"/>
      <protection/>
    </xf>
    <xf numFmtId="1" fontId="24" fillId="0" borderId="11" xfId="54" applyNumberFormat="1" applyFont="1" applyBorder="1" applyAlignment="1">
      <alignment vertical="center"/>
      <protection/>
    </xf>
    <xf numFmtId="1" fontId="24" fillId="0" borderId="12" xfId="54" applyNumberFormat="1" applyFont="1" applyBorder="1" applyAlignment="1">
      <alignment vertical="center"/>
      <protection/>
    </xf>
    <xf numFmtId="3" fontId="24" fillId="0" borderId="0" xfId="54" applyNumberFormat="1" applyFont="1" applyBorder="1" applyAlignment="1">
      <alignment vertical="center"/>
      <protection/>
    </xf>
    <xf numFmtId="3" fontId="24" fillId="0" borderId="13" xfId="54" applyNumberFormat="1" applyFont="1" applyBorder="1" applyAlignment="1">
      <alignment vertical="center"/>
      <protection/>
    </xf>
    <xf numFmtId="0" fontId="25" fillId="0" borderId="10" xfId="54" applyFont="1" applyFill="1" applyBorder="1" applyAlignment="1">
      <alignment horizontal="left" vertical="center"/>
      <protection/>
    </xf>
    <xf numFmtId="0" fontId="25" fillId="0" borderId="0" xfId="54" applyFont="1" applyBorder="1" applyAlignment="1">
      <alignment vertical="center"/>
      <protection/>
    </xf>
    <xf numFmtId="2" fontId="25" fillId="0" borderId="0" xfId="54" applyNumberFormat="1" applyFont="1" applyBorder="1" applyAlignment="1">
      <alignment vertical="center"/>
      <protection/>
    </xf>
    <xf numFmtId="4" fontId="25" fillId="0" borderId="0" xfId="54" applyNumberFormat="1" applyFont="1" applyBorder="1" applyAlignment="1">
      <alignment vertical="center"/>
      <protection/>
    </xf>
    <xf numFmtId="4" fontId="25" fillId="0" borderId="13" xfId="54" applyNumberFormat="1" applyFont="1" applyBorder="1" applyAlignment="1">
      <alignment vertical="center"/>
      <protection/>
    </xf>
    <xf numFmtId="0" fontId="24" fillId="0" borderId="0" xfId="54" applyFont="1" applyFill="1" applyBorder="1" applyAlignment="1">
      <alignment vertical="center"/>
      <protection/>
    </xf>
    <xf numFmtId="0" fontId="25" fillId="0" borderId="0" xfId="54" applyFont="1" applyFill="1" applyBorder="1" applyAlignment="1">
      <alignment horizontal="right" vertical="center"/>
      <protection/>
    </xf>
    <xf numFmtId="2" fontId="25" fillId="0" borderId="0" xfId="54" applyNumberFormat="1" applyFont="1" applyFill="1" applyBorder="1" applyAlignment="1">
      <alignment horizontal="right" vertical="center"/>
      <protection/>
    </xf>
    <xf numFmtId="4" fontId="25" fillId="0" borderId="0" xfId="54" applyNumberFormat="1" applyFont="1" applyFill="1" applyBorder="1" applyAlignment="1">
      <alignment horizontal="right" vertical="center"/>
      <protection/>
    </xf>
    <xf numFmtId="4" fontId="24" fillId="0" borderId="0" xfId="54" applyNumberFormat="1" applyFont="1" applyFill="1" applyBorder="1" applyAlignment="1">
      <alignment horizontal="right" vertical="center"/>
      <protection/>
    </xf>
    <xf numFmtId="4" fontId="24" fillId="0" borderId="13" xfId="54" applyNumberFormat="1" applyFont="1" applyFill="1" applyBorder="1" applyAlignment="1">
      <alignment horizontal="right" vertical="center"/>
      <protection/>
    </xf>
    <xf numFmtId="0" fontId="24" fillId="0" borderId="0" xfId="54" applyFont="1" applyFill="1" applyBorder="1" applyAlignment="1">
      <alignment horizontal="right" vertical="center"/>
      <protection/>
    </xf>
    <xf numFmtId="2" fontId="24" fillId="0" borderId="0" xfId="54" applyNumberFormat="1" applyFont="1" applyFill="1" applyBorder="1" applyAlignment="1">
      <alignment vertical="center"/>
      <protection/>
    </xf>
    <xf numFmtId="4" fontId="24" fillId="0" borderId="0" xfId="54" applyNumberFormat="1" applyFont="1" applyFill="1" applyBorder="1" applyAlignment="1">
      <alignment vertical="center"/>
      <protection/>
    </xf>
    <xf numFmtId="2" fontId="24" fillId="0" borderId="0" xfId="54" applyNumberFormat="1" applyFont="1" applyFill="1" applyBorder="1" applyAlignment="1">
      <alignment horizontal="right" vertical="center"/>
      <protection/>
    </xf>
    <xf numFmtId="39" fontId="25" fillId="0" borderId="0" xfId="54" applyNumberFormat="1" applyFont="1" applyFill="1" applyBorder="1" applyAlignment="1">
      <alignment horizontal="right" vertical="center"/>
      <protection/>
    </xf>
    <xf numFmtId="4" fontId="25" fillId="0" borderId="13" xfId="54" applyNumberFormat="1" applyFont="1" applyFill="1" applyBorder="1" applyAlignment="1">
      <alignment horizontal="right" vertical="center"/>
      <protection/>
    </xf>
    <xf numFmtId="39" fontId="24" fillId="0" borderId="0" xfId="54" applyNumberFormat="1" applyFont="1" applyFill="1" applyBorder="1" applyAlignment="1">
      <alignment horizontal="right" vertical="center"/>
      <protection/>
    </xf>
    <xf numFmtId="4" fontId="24" fillId="0" borderId="0" xfId="54" applyNumberFormat="1" applyFont="1" applyBorder="1" applyAlignment="1">
      <alignment horizontal="right" vertical="center"/>
      <protection/>
    </xf>
    <xf numFmtId="4" fontId="24" fillId="0" borderId="13" xfId="54" applyNumberFormat="1" applyFont="1" applyBorder="1" applyAlignment="1">
      <alignment horizontal="right" vertical="center"/>
      <protection/>
    </xf>
    <xf numFmtId="0" fontId="25" fillId="0" borderId="0" xfId="54" applyFont="1" applyFill="1" applyBorder="1" applyAlignment="1">
      <alignment vertical="center"/>
      <protection/>
    </xf>
    <xf numFmtId="2" fontId="25" fillId="0" borderId="0" xfId="54" applyNumberFormat="1" applyFont="1" applyFill="1" applyBorder="1" applyAlignment="1">
      <alignment vertical="center"/>
      <protection/>
    </xf>
    <xf numFmtId="4" fontId="25" fillId="0" borderId="0" xfId="54" applyNumberFormat="1" applyFont="1" applyFill="1" applyBorder="1" applyAlignment="1">
      <alignment vertical="center"/>
      <protection/>
    </xf>
    <xf numFmtId="4" fontId="25" fillId="0" borderId="13" xfId="54" applyNumberFormat="1" applyFont="1" applyFill="1" applyBorder="1" applyAlignment="1">
      <alignment vertical="center"/>
      <protection/>
    </xf>
    <xf numFmtId="4" fontId="24" fillId="0" borderId="0" xfId="54" applyNumberFormat="1" applyFont="1" applyBorder="1" applyAlignment="1">
      <alignment vertical="center"/>
      <protection/>
    </xf>
    <xf numFmtId="39" fontId="25" fillId="0" borderId="0" xfId="54" applyNumberFormat="1" applyFont="1" applyFill="1" applyBorder="1" applyAlignment="1">
      <alignment vertical="center"/>
      <protection/>
    </xf>
    <xf numFmtId="0" fontId="25" fillId="0" borderId="14" xfId="54" applyFont="1" applyFill="1" applyBorder="1" applyAlignment="1">
      <alignment horizontal="left" vertical="center"/>
      <protection/>
    </xf>
    <xf numFmtId="0" fontId="24" fillId="0" borderId="15" xfId="54" applyFont="1" applyFill="1" applyBorder="1" applyAlignment="1">
      <alignment vertical="center"/>
      <protection/>
    </xf>
    <xf numFmtId="4" fontId="24" fillId="0" borderId="15" xfId="54" applyNumberFormat="1" applyFont="1" applyFill="1" applyBorder="1" applyAlignment="1">
      <alignment vertical="center"/>
      <protection/>
    </xf>
    <xf numFmtId="4" fontId="24" fillId="0" borderId="15" xfId="54" applyNumberFormat="1" applyFont="1" applyFill="1" applyBorder="1" applyAlignment="1">
      <alignment horizontal="right" vertical="center"/>
      <protection/>
    </xf>
    <xf numFmtId="4" fontId="24" fillId="0" borderId="16" xfId="54" applyNumberFormat="1" applyFont="1" applyFill="1" applyBorder="1" applyAlignment="1">
      <alignment horizontal="right" vertical="center"/>
      <protection/>
    </xf>
    <xf numFmtId="0" fontId="24" fillId="0" borderId="0" xfId="54" applyFont="1" applyBorder="1" applyAlignment="1">
      <alignment horizontal="right" vertical="center"/>
      <protection/>
    </xf>
    <xf numFmtId="0" fontId="25" fillId="0" borderId="14" xfId="54" applyFont="1" applyBorder="1" applyAlignment="1">
      <alignment horizontal="left" vertical="center"/>
      <protection/>
    </xf>
    <xf numFmtId="0" fontId="24" fillId="0" borderId="15" xfId="54" applyFont="1" applyBorder="1" applyAlignment="1">
      <alignment vertical="center"/>
      <protection/>
    </xf>
    <xf numFmtId="4" fontId="24" fillId="0" borderId="15" xfId="54" applyNumberFormat="1" applyFont="1" applyBorder="1" applyAlignment="1">
      <alignment vertical="center"/>
      <protection/>
    </xf>
    <xf numFmtId="4" fontId="24" fillId="0" borderId="16" xfId="54" applyNumberFormat="1" applyFont="1" applyFill="1" applyBorder="1" applyAlignment="1">
      <alignment vertical="center"/>
      <protection/>
    </xf>
    <xf numFmtId="0" fontId="25" fillId="0" borderId="0" xfId="54" applyFont="1" applyBorder="1" applyAlignment="1">
      <alignment horizontal="left" vertical="center"/>
      <protection/>
    </xf>
    <xf numFmtId="4" fontId="25" fillId="33" borderId="0" xfId="54" applyNumberFormat="1" applyFont="1" applyFill="1" applyBorder="1" applyAlignment="1">
      <alignment vertical="center"/>
      <protection/>
    </xf>
    <xf numFmtId="4" fontId="25" fillId="33" borderId="13" xfId="54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0" fontId="29" fillId="34" borderId="17" xfId="54" applyFont="1" applyFill="1" applyBorder="1" applyAlignment="1">
      <alignment horizontal="center" vertical="center"/>
      <protection/>
    </xf>
    <xf numFmtId="0" fontId="29" fillId="34" borderId="18" xfId="54" applyFont="1" applyFill="1" applyBorder="1" applyAlignment="1">
      <alignment horizontal="center" vertical="center"/>
      <protection/>
    </xf>
    <xf numFmtId="0" fontId="29" fillId="34" borderId="19" xfId="54" applyFont="1" applyFill="1" applyBorder="1" applyAlignment="1">
      <alignment horizontal="center" vertical="center"/>
      <protection/>
    </xf>
    <xf numFmtId="0" fontId="29" fillId="34" borderId="20" xfId="54" applyFont="1" applyFill="1" applyBorder="1" applyAlignment="1">
      <alignment horizontal="center" vertical="center"/>
      <protection/>
    </xf>
    <xf numFmtId="0" fontId="29" fillId="34" borderId="21" xfId="54" applyFont="1" applyFill="1" applyBorder="1" applyAlignment="1">
      <alignment horizontal="center" vertical="center"/>
      <protection/>
    </xf>
    <xf numFmtId="0" fontId="29" fillId="34" borderId="11" xfId="54" applyFont="1" applyFill="1" applyBorder="1" applyAlignment="1">
      <alignment horizontal="center" vertical="center"/>
      <protection/>
    </xf>
    <xf numFmtId="0" fontId="29" fillId="34" borderId="15" xfId="54" applyFont="1" applyFill="1" applyBorder="1" applyAlignment="1">
      <alignment horizontal="center" vertical="center"/>
      <protection/>
    </xf>
    <xf numFmtId="0" fontId="25" fillId="33" borderId="10" xfId="54" applyFont="1" applyFill="1" applyBorder="1" applyAlignment="1">
      <alignment horizontal="center" vertical="center"/>
      <protection/>
    </xf>
    <xf numFmtId="0" fontId="25" fillId="33" borderId="0" xfId="54" applyFont="1" applyFill="1" applyBorder="1" applyAlignment="1">
      <alignment horizontal="center" vertical="center"/>
      <protection/>
    </xf>
    <xf numFmtId="0" fontId="29" fillId="34" borderId="22" xfId="54" applyFont="1" applyFill="1" applyBorder="1" applyAlignment="1">
      <alignment horizontal="center" vertical="center"/>
      <protection/>
    </xf>
    <xf numFmtId="0" fontId="29" fillId="34" borderId="23" xfId="54" applyFont="1" applyFill="1" applyBorder="1" applyAlignment="1">
      <alignment horizontal="center" vertical="center"/>
      <protection/>
    </xf>
    <xf numFmtId="0" fontId="29" fillId="34" borderId="24" xfId="54" applyFont="1" applyFill="1" applyBorder="1" applyAlignment="1">
      <alignment horizontal="center" vertical="center"/>
      <protection/>
    </xf>
    <xf numFmtId="0" fontId="29" fillId="34" borderId="25" xfId="54" applyFont="1" applyFill="1" applyBorder="1" applyAlignment="1">
      <alignment horizontal="center" vertical="center"/>
      <protection/>
    </xf>
    <xf numFmtId="0" fontId="29" fillId="34" borderId="26" xfId="54" applyFont="1" applyFill="1" applyBorder="1" applyAlignment="1">
      <alignment horizontal="center" vertical="center"/>
      <protection/>
    </xf>
    <xf numFmtId="0" fontId="29" fillId="34" borderId="27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52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0</xdr:row>
      <xdr:rowOff>19050</xdr:rowOff>
    </xdr:from>
    <xdr:to>
      <xdr:col>9</xdr:col>
      <xdr:colOff>457200</xdr:colOff>
      <xdr:row>3</xdr:row>
      <xdr:rowOff>0</xdr:rowOff>
    </xdr:to>
    <xdr:sp>
      <xdr:nvSpPr>
        <xdr:cNvPr id="2" name="Conector recto 4"/>
        <xdr:cNvSpPr>
          <a:spLocks/>
        </xdr:cNvSpPr>
      </xdr:nvSpPr>
      <xdr:spPr>
        <a:xfrm flipH="1">
          <a:off x="2638425" y="19050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T169"/>
  <sheetViews>
    <sheetView showGridLines="0" tabSelected="1" zoomScaleSheetLayoutView="75" zoomScalePageLayoutView="0" workbookViewId="0" topLeftCell="A1">
      <selection activeCell="T12" sqref="T12"/>
    </sheetView>
  </sheetViews>
  <sheetFormatPr defaultColWidth="11.421875" defaultRowHeight="15"/>
  <cols>
    <col min="1" max="1" width="2.28125" style="4" customWidth="1"/>
    <col min="2" max="2" width="19.7109375" style="4" customWidth="1"/>
    <col min="3" max="5" width="13.8515625" style="4" hidden="1" customWidth="1"/>
    <col min="6" max="7" width="12.7109375" style="4" hidden="1" customWidth="1"/>
    <col min="8" max="8" width="10.7109375" style="4" hidden="1" customWidth="1"/>
    <col min="9" max="20" width="10.7109375" style="4" customWidth="1"/>
    <col min="21" max="16384" width="11.421875" style="4" customWidth="1"/>
  </cols>
  <sheetData>
    <row r="1" s="2" customFormat="1" ht="12.75">
      <c r="J1" s="53"/>
    </row>
    <row r="2" s="2" customFormat="1" ht="12.75">
      <c r="J2" s="53" t="s">
        <v>52</v>
      </c>
    </row>
    <row r="3" s="2" customFormat="1" ht="12.75">
      <c r="J3" s="53"/>
    </row>
    <row r="4" s="2" customFormat="1" ht="10.5" customHeight="1"/>
    <row r="5" spans="1:20" ht="16.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6.5" customHeight="1">
      <c r="A6" s="3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" customHeight="1">
      <c r="A8" s="65" t="s">
        <v>1</v>
      </c>
      <c r="B8" s="66"/>
      <c r="C8" s="67">
        <v>2000</v>
      </c>
      <c r="D8" s="68">
        <v>2001</v>
      </c>
      <c r="E8" s="68">
        <v>2002</v>
      </c>
      <c r="F8" s="58">
        <v>2003</v>
      </c>
      <c r="G8" s="58">
        <v>2004</v>
      </c>
      <c r="H8" s="58">
        <v>2005</v>
      </c>
      <c r="I8" s="58">
        <v>2006</v>
      </c>
      <c r="J8" s="63">
        <v>2007</v>
      </c>
      <c r="K8" s="63">
        <v>2008</v>
      </c>
      <c r="L8" s="63">
        <v>2009</v>
      </c>
      <c r="M8" s="58">
        <v>2010</v>
      </c>
      <c r="N8" s="58">
        <v>2011</v>
      </c>
      <c r="O8" s="59">
        <v>2012</v>
      </c>
      <c r="P8" s="56">
        <v>2013</v>
      </c>
      <c r="Q8" s="56">
        <v>2014</v>
      </c>
      <c r="R8" s="56">
        <v>2015</v>
      </c>
      <c r="S8" s="56">
        <v>2016</v>
      </c>
      <c r="T8" s="54" t="s">
        <v>55</v>
      </c>
    </row>
    <row r="9" spans="1:20" ht="12" customHeight="1">
      <c r="A9" s="65"/>
      <c r="B9" s="66"/>
      <c r="C9" s="67"/>
      <c r="D9" s="68"/>
      <c r="E9" s="68"/>
      <c r="F9" s="58"/>
      <c r="G9" s="58"/>
      <c r="H9" s="58"/>
      <c r="I9" s="58"/>
      <c r="J9" s="64"/>
      <c r="K9" s="64"/>
      <c r="L9" s="64"/>
      <c r="M9" s="58"/>
      <c r="N9" s="58"/>
      <c r="O9" s="60"/>
      <c r="P9" s="57"/>
      <c r="Q9" s="57"/>
      <c r="R9" s="57"/>
      <c r="S9" s="57"/>
      <c r="T9" s="55"/>
    </row>
    <row r="10" spans="1:20" ht="4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  <c r="M10" s="8"/>
      <c r="N10" s="8"/>
      <c r="O10" s="8"/>
      <c r="P10" s="9"/>
      <c r="Q10" s="10"/>
      <c r="R10" s="9"/>
      <c r="S10" s="10"/>
      <c r="T10" s="11"/>
    </row>
    <row r="11" spans="1:20" ht="18" customHeight="1">
      <c r="A11" s="61" t="s">
        <v>2</v>
      </c>
      <c r="B11" s="62"/>
      <c r="C11" s="51">
        <f>SUM(C13,C25,C31,C34,C38,C45,C50,C60,C63,C68,C74,C81,C87,C91,C98,C108,C118,C122,C125,C131,C134,C146,C152,C158)</f>
        <v>6622.719999999998</v>
      </c>
      <c r="D11" s="51">
        <f>SUM(D13,D25,D31,D34,D38,D45,D50,D60,D63,D68,D74,D81,D87,D91,D98,D108,D118,D122,D125,D131,D134,D146,D152,D158)</f>
        <v>7588.239999999999</v>
      </c>
      <c r="E11" s="51">
        <f>SUM(E13,E25,E31,E34,E38,E45,E50,E60,E63,E68,E74,E81,E91,E98,E108,E118,E122,E125,E131,E134,E146,E152,E158)</f>
        <v>11631.49</v>
      </c>
      <c r="F11" s="51">
        <f>SUM(F13,F25,F31,F34,F38,F45,F50,F60,F63,F68,F74,F81,F91,F98,F108,F118,F122,F125,F131,F134,F146,F152,F158)</f>
        <v>13584.349999999997</v>
      </c>
      <c r="G11" s="51">
        <f>SUM(G13,G25,G31,G34,G38,G45,G50,G60,G63,G68,G74,G81,G91,G98,G108,G118,G122,G125,G131,G134,G146,G152,G158)</f>
        <v>22053.05</v>
      </c>
      <c r="H11" s="51">
        <f>SUM(H13,H25,H31,H34,H38,H45,H50,H60,H63,H68,H74,H81,H91,H98,H108,H118,H122,H125,H131,H134,H146,H152,H158)</f>
        <v>25977.68</v>
      </c>
      <c r="I11" s="51">
        <f>SUM(I13,I25,I31,I34,I38,I45,I50,I60,I63,I68,I74,I81,I91,I98,I108,I118,I122,I125,I131,I134,I146,I152,I158)+0.1</f>
        <v>28386.740000000005</v>
      </c>
      <c r="J11" s="51">
        <f aca="true" t="shared" si="0" ref="J11:R11">SUM(J13,J25,J31,J34,J38,J45,J50,J60,J63,J68,J74,J81,J91,J98,J108,J118,J122,J125,J131,J134,J146,J152,J158)</f>
        <v>39529.79</v>
      </c>
      <c r="K11" s="51">
        <f t="shared" si="0"/>
        <v>43118.8</v>
      </c>
      <c r="L11" s="51">
        <f t="shared" si="0"/>
        <v>44316.770000000004</v>
      </c>
      <c r="M11" s="51">
        <f t="shared" si="0"/>
        <v>89020.67000000001</v>
      </c>
      <c r="N11" s="51">
        <f t="shared" si="0"/>
        <v>92200.80071606416</v>
      </c>
      <c r="O11" s="51">
        <f t="shared" si="0"/>
        <v>72292.86</v>
      </c>
      <c r="P11" s="51">
        <f t="shared" si="0"/>
        <v>125692.95208316807</v>
      </c>
      <c r="Q11" s="51">
        <f t="shared" si="0"/>
        <v>115269.37099999998</v>
      </c>
      <c r="R11" s="51">
        <f t="shared" si="0"/>
        <v>90976.43769</v>
      </c>
      <c r="S11" s="51">
        <f>SUM(S13,S25,S31,S34,S38,S45,S50,S60,S63,S68,S74,S81,S91,S98,S108,S118,S122,S125,S131,S134,S146,S152,S158)</f>
        <v>100191.4481741352</v>
      </c>
      <c r="T11" s="52">
        <f>SUM(T13,T25,T31,T34,T38,T45,T50,T60,T63,T68,T74,T81,T91,T98,T108,T118,T122,T125,T131,T134,T146,T152,T158,T87)</f>
        <v>100219.3703451185</v>
      </c>
    </row>
    <row r="12" spans="1:20" ht="9.75" customHeight="1">
      <c r="A12" s="7"/>
      <c r="B12" s="8"/>
      <c r="C12" s="8"/>
      <c r="D12" s="8"/>
      <c r="E12" s="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0" ht="13.5" customHeight="1">
      <c r="A13" s="14" t="s">
        <v>3</v>
      </c>
      <c r="B13" s="8"/>
      <c r="C13" s="15">
        <f>SUM(C16:C22)</f>
        <v>4.47</v>
      </c>
      <c r="D13" s="16">
        <f>SUM(D16:D22)</f>
        <v>3.5</v>
      </c>
      <c r="E13" s="15">
        <f>SUM(E16:E22)</f>
        <v>3.25</v>
      </c>
      <c r="F13" s="17">
        <f>SUM(F16:F22)</f>
        <v>2.98</v>
      </c>
      <c r="G13" s="17">
        <f>SUM(G16:G22)</f>
        <v>3.56</v>
      </c>
      <c r="H13" s="17">
        <f>SUM(H14:H23)</f>
        <v>22.72</v>
      </c>
      <c r="I13" s="17">
        <f aca="true" t="shared" si="1" ref="I13:Q13">SUM(I14:I23)</f>
        <v>61.739999999999995</v>
      </c>
      <c r="J13" s="17">
        <f t="shared" si="1"/>
        <v>70.65</v>
      </c>
      <c r="K13" s="17">
        <f t="shared" si="1"/>
        <v>68.42</v>
      </c>
      <c r="L13" s="17">
        <f t="shared" si="1"/>
        <v>108.39999999999999</v>
      </c>
      <c r="M13" s="17">
        <f t="shared" si="1"/>
        <v>77.75</v>
      </c>
      <c r="N13" s="17">
        <f t="shared" si="1"/>
        <v>27.347999999999992</v>
      </c>
      <c r="O13" s="17">
        <f t="shared" si="1"/>
        <v>60.63</v>
      </c>
      <c r="P13" s="17">
        <f t="shared" si="1"/>
        <v>45.773804999999996</v>
      </c>
      <c r="Q13" s="17">
        <f t="shared" si="1"/>
        <v>74.19800000000001</v>
      </c>
      <c r="R13" s="17">
        <f>SUM(R14:R23)</f>
        <v>84.373</v>
      </c>
      <c r="S13" s="17">
        <f>SUM(S14:S23)</f>
        <v>293.60299999999995</v>
      </c>
      <c r="T13" s="18">
        <f>SUM(T14:T23)</f>
        <v>272.80500000000006</v>
      </c>
    </row>
    <row r="14" spans="1:20" ht="13.5" customHeight="1">
      <c r="A14" s="14"/>
      <c r="B14" s="19" t="s">
        <v>4</v>
      </c>
      <c r="C14" s="20" t="s">
        <v>5</v>
      </c>
      <c r="D14" s="21" t="s">
        <v>5</v>
      </c>
      <c r="E14" s="20" t="s">
        <v>5</v>
      </c>
      <c r="F14" s="22" t="s">
        <v>5</v>
      </c>
      <c r="G14" s="22" t="s">
        <v>5</v>
      </c>
      <c r="H14" s="22" t="s">
        <v>5</v>
      </c>
      <c r="I14" s="22" t="s">
        <v>5</v>
      </c>
      <c r="J14" s="22" t="s">
        <v>5</v>
      </c>
      <c r="K14" s="22" t="s">
        <v>5</v>
      </c>
      <c r="L14" s="22" t="s">
        <v>5</v>
      </c>
      <c r="M14" s="23">
        <v>13.28</v>
      </c>
      <c r="N14" s="23" t="s">
        <v>5</v>
      </c>
      <c r="O14" s="23" t="s">
        <v>5</v>
      </c>
      <c r="P14" s="23" t="s">
        <v>5</v>
      </c>
      <c r="Q14" s="23" t="s">
        <v>5</v>
      </c>
      <c r="R14" s="23" t="s">
        <v>5</v>
      </c>
      <c r="S14" s="23" t="s">
        <v>5</v>
      </c>
      <c r="T14" s="24" t="s">
        <v>5</v>
      </c>
    </row>
    <row r="15" spans="1:20" ht="13.5" customHeight="1">
      <c r="A15" s="14"/>
      <c r="B15" s="19" t="s">
        <v>6</v>
      </c>
      <c r="C15" s="20" t="s">
        <v>5</v>
      </c>
      <c r="D15" s="21" t="s">
        <v>5</v>
      </c>
      <c r="E15" s="20" t="s">
        <v>5</v>
      </c>
      <c r="F15" s="22" t="s">
        <v>5</v>
      </c>
      <c r="G15" s="22" t="s">
        <v>5</v>
      </c>
      <c r="H15" s="22" t="s">
        <v>5</v>
      </c>
      <c r="I15" s="22" t="s">
        <v>5</v>
      </c>
      <c r="J15" s="22" t="s">
        <v>5</v>
      </c>
      <c r="K15" s="22" t="s">
        <v>5</v>
      </c>
      <c r="L15" s="22" t="s">
        <v>5</v>
      </c>
      <c r="M15" s="23">
        <v>16.32</v>
      </c>
      <c r="N15" s="23" t="s">
        <v>5</v>
      </c>
      <c r="O15" s="23" t="s">
        <v>5</v>
      </c>
      <c r="P15" s="23" t="s">
        <v>5</v>
      </c>
      <c r="Q15" s="23" t="s">
        <v>5</v>
      </c>
      <c r="R15" s="23" t="s">
        <v>5</v>
      </c>
      <c r="S15" s="23">
        <v>0.388</v>
      </c>
      <c r="T15" s="24">
        <v>0.31</v>
      </c>
    </row>
    <row r="16" spans="1:20" ht="13.5" customHeight="1">
      <c r="A16" s="14"/>
      <c r="B16" s="19" t="s">
        <v>7</v>
      </c>
      <c r="C16" s="19">
        <v>1.05</v>
      </c>
      <c r="D16" s="25" t="s">
        <v>5</v>
      </c>
      <c r="E16" s="25" t="s">
        <v>5</v>
      </c>
      <c r="F16" s="23" t="s">
        <v>5</v>
      </c>
      <c r="G16" s="23" t="s">
        <v>5</v>
      </c>
      <c r="H16" s="23" t="s">
        <v>5</v>
      </c>
      <c r="I16" s="23">
        <v>0.51</v>
      </c>
      <c r="J16" s="23">
        <v>0.2</v>
      </c>
      <c r="K16" s="23" t="s">
        <v>5</v>
      </c>
      <c r="L16" s="23" t="s">
        <v>5</v>
      </c>
      <c r="M16" s="23">
        <v>0.33</v>
      </c>
      <c r="N16" s="23" t="s">
        <v>5</v>
      </c>
      <c r="O16" s="23" t="s">
        <v>5</v>
      </c>
      <c r="P16" s="23" t="s">
        <v>5</v>
      </c>
      <c r="Q16" s="23">
        <v>0.05</v>
      </c>
      <c r="R16" s="23" t="s">
        <v>5</v>
      </c>
      <c r="S16" s="23" t="s">
        <v>5</v>
      </c>
      <c r="T16" s="24" t="s">
        <v>5</v>
      </c>
    </row>
    <row r="17" spans="1:20" ht="13.5" customHeight="1">
      <c r="A17" s="14"/>
      <c r="B17" s="19" t="s">
        <v>8</v>
      </c>
      <c r="C17" s="25" t="s">
        <v>5</v>
      </c>
      <c r="D17" s="25" t="s">
        <v>5</v>
      </c>
      <c r="E17" s="25">
        <v>0.23</v>
      </c>
      <c r="F17" s="23" t="s">
        <v>5</v>
      </c>
      <c r="G17" s="23" t="s">
        <v>5</v>
      </c>
      <c r="H17" s="23" t="s">
        <v>5</v>
      </c>
      <c r="I17" s="23">
        <v>5.5</v>
      </c>
      <c r="J17" s="23">
        <v>7.05</v>
      </c>
      <c r="K17" s="23">
        <v>23.45</v>
      </c>
      <c r="L17" s="23">
        <v>7.5</v>
      </c>
      <c r="M17" s="23">
        <v>6.23</v>
      </c>
      <c r="N17" s="23" t="s">
        <v>5</v>
      </c>
      <c r="O17" s="23" t="s">
        <v>5</v>
      </c>
      <c r="P17" s="23">
        <v>2.336805</v>
      </c>
      <c r="Q17" s="23">
        <v>35.88</v>
      </c>
      <c r="R17" s="23">
        <v>0.12</v>
      </c>
      <c r="S17" s="23">
        <v>0.82</v>
      </c>
      <c r="T17" s="24">
        <v>1.7879999999999998</v>
      </c>
    </row>
    <row r="18" spans="1:20" ht="13.5" customHeight="1">
      <c r="A18" s="14"/>
      <c r="B18" s="19" t="s">
        <v>9</v>
      </c>
      <c r="C18" s="25"/>
      <c r="D18" s="25"/>
      <c r="E18" s="25"/>
      <c r="F18" s="23" t="s">
        <v>5</v>
      </c>
      <c r="G18" s="23" t="s">
        <v>5</v>
      </c>
      <c r="H18" s="23" t="s">
        <v>5</v>
      </c>
      <c r="I18" s="23" t="s">
        <v>5</v>
      </c>
      <c r="J18" s="23" t="s">
        <v>5</v>
      </c>
      <c r="K18" s="23" t="s">
        <v>5</v>
      </c>
      <c r="L18" s="23" t="s">
        <v>5</v>
      </c>
      <c r="M18" s="23" t="s">
        <v>5</v>
      </c>
      <c r="N18" s="23" t="s">
        <v>5</v>
      </c>
      <c r="O18" s="23" t="s">
        <v>5</v>
      </c>
      <c r="P18" s="23" t="s">
        <v>5</v>
      </c>
      <c r="Q18" s="23">
        <v>1.09</v>
      </c>
      <c r="R18" s="23" t="s">
        <v>5</v>
      </c>
      <c r="S18" s="23" t="s">
        <v>5</v>
      </c>
      <c r="T18" s="24" t="s">
        <v>5</v>
      </c>
    </row>
    <row r="19" spans="1:20" ht="13.5" customHeight="1">
      <c r="A19" s="14"/>
      <c r="B19" s="19" t="s">
        <v>10</v>
      </c>
      <c r="C19" s="25" t="s">
        <v>5</v>
      </c>
      <c r="D19" s="25" t="s">
        <v>5</v>
      </c>
      <c r="E19" s="25">
        <v>3.02</v>
      </c>
      <c r="F19" s="23" t="s">
        <v>5</v>
      </c>
      <c r="G19" s="23" t="s">
        <v>5</v>
      </c>
      <c r="H19" s="23" t="s">
        <v>5</v>
      </c>
      <c r="I19" s="23">
        <v>2.01</v>
      </c>
      <c r="J19" s="23">
        <v>1</v>
      </c>
      <c r="K19" s="23" t="s">
        <v>5</v>
      </c>
      <c r="L19" s="23" t="s">
        <v>5</v>
      </c>
      <c r="M19" s="23" t="s">
        <v>5</v>
      </c>
      <c r="N19" s="23" t="s">
        <v>5</v>
      </c>
      <c r="O19" s="23" t="s">
        <v>5</v>
      </c>
      <c r="P19" s="23" t="s">
        <v>5</v>
      </c>
      <c r="Q19" s="23" t="s">
        <v>5</v>
      </c>
      <c r="R19" s="23" t="s">
        <v>5</v>
      </c>
      <c r="S19" s="23" t="s">
        <v>5</v>
      </c>
      <c r="T19" s="24" t="s">
        <v>5</v>
      </c>
    </row>
    <row r="20" spans="1:20" ht="13.5" customHeight="1">
      <c r="A20" s="14"/>
      <c r="B20" s="19" t="s">
        <v>11</v>
      </c>
      <c r="C20" s="25"/>
      <c r="D20" s="25"/>
      <c r="E20" s="25"/>
      <c r="F20" s="23" t="s">
        <v>5</v>
      </c>
      <c r="G20" s="23" t="s">
        <v>5</v>
      </c>
      <c r="H20" s="23" t="s">
        <v>5</v>
      </c>
      <c r="I20" s="23" t="s">
        <v>5</v>
      </c>
      <c r="J20" s="23" t="s">
        <v>5</v>
      </c>
      <c r="K20" s="23" t="s">
        <v>5</v>
      </c>
      <c r="L20" s="23" t="s">
        <v>5</v>
      </c>
      <c r="M20" s="23" t="s">
        <v>5</v>
      </c>
      <c r="N20" s="23" t="s">
        <v>5</v>
      </c>
      <c r="O20" s="23" t="s">
        <v>5</v>
      </c>
      <c r="P20" s="23">
        <v>2.326</v>
      </c>
      <c r="Q20" s="23" t="s">
        <v>5</v>
      </c>
      <c r="R20" s="23" t="s">
        <v>5</v>
      </c>
      <c r="S20" s="23" t="s">
        <v>5</v>
      </c>
      <c r="T20" s="24" t="s">
        <v>5</v>
      </c>
    </row>
    <row r="21" spans="1:20" ht="13.5" customHeight="1">
      <c r="A21" s="14"/>
      <c r="B21" s="19" t="s">
        <v>12</v>
      </c>
      <c r="C21" s="25" t="s">
        <v>5</v>
      </c>
      <c r="D21" s="25" t="s">
        <v>5</v>
      </c>
      <c r="E21" s="25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>
        <v>3.7</v>
      </c>
      <c r="K21" s="23" t="s">
        <v>5</v>
      </c>
      <c r="L21" s="23">
        <v>0.3</v>
      </c>
      <c r="M21" s="23">
        <v>0.88</v>
      </c>
      <c r="N21" s="23">
        <v>2.4650000000000003</v>
      </c>
      <c r="O21" s="23">
        <v>0.04</v>
      </c>
      <c r="P21" s="23" t="s">
        <v>5</v>
      </c>
      <c r="Q21" s="23">
        <v>1.63</v>
      </c>
      <c r="R21" s="23">
        <v>0.04</v>
      </c>
      <c r="S21" s="23">
        <v>0.99</v>
      </c>
      <c r="T21" s="24">
        <v>0.605</v>
      </c>
    </row>
    <row r="22" spans="1:20" ht="13.5" customHeight="1">
      <c r="A22" s="7"/>
      <c r="B22" s="19" t="s">
        <v>13</v>
      </c>
      <c r="C22" s="19">
        <v>3.42</v>
      </c>
      <c r="D22" s="26">
        <v>3.5</v>
      </c>
      <c r="E22" s="25" t="s">
        <v>5</v>
      </c>
      <c r="F22" s="27">
        <v>2.98</v>
      </c>
      <c r="G22" s="27">
        <v>3.56</v>
      </c>
      <c r="H22" s="27">
        <v>22.72</v>
      </c>
      <c r="I22" s="23">
        <v>53.72</v>
      </c>
      <c r="J22" s="23">
        <v>58.7</v>
      </c>
      <c r="K22" s="23">
        <v>44.97</v>
      </c>
      <c r="L22" s="23">
        <v>100.6</v>
      </c>
      <c r="M22" s="23">
        <v>23.83</v>
      </c>
      <c r="N22" s="23">
        <v>24.882999999999992</v>
      </c>
      <c r="O22" s="23">
        <v>60.59</v>
      </c>
      <c r="P22" s="23">
        <v>41.111</v>
      </c>
      <c r="Q22" s="23">
        <v>35.548</v>
      </c>
      <c r="R22" s="23">
        <v>81.30300000000001</v>
      </c>
      <c r="S22" s="23">
        <v>291.405</v>
      </c>
      <c r="T22" s="24">
        <v>269.2720000000001</v>
      </c>
    </row>
    <row r="23" spans="1:20" ht="13.5" customHeight="1">
      <c r="A23" s="7"/>
      <c r="B23" s="19" t="s">
        <v>14</v>
      </c>
      <c r="C23" s="25" t="s">
        <v>5</v>
      </c>
      <c r="D23" s="28" t="s">
        <v>5</v>
      </c>
      <c r="E23" s="25" t="s">
        <v>5</v>
      </c>
      <c r="F23" s="23" t="s">
        <v>5</v>
      </c>
      <c r="G23" s="23" t="s">
        <v>5</v>
      </c>
      <c r="H23" s="23" t="s">
        <v>5</v>
      </c>
      <c r="I23" s="23" t="s">
        <v>5</v>
      </c>
      <c r="J23" s="23" t="s">
        <v>5</v>
      </c>
      <c r="K23" s="23" t="s">
        <v>5</v>
      </c>
      <c r="L23" s="23" t="s">
        <v>5</v>
      </c>
      <c r="M23" s="23">
        <v>16.88</v>
      </c>
      <c r="N23" s="23" t="s">
        <v>5</v>
      </c>
      <c r="O23" s="23" t="s">
        <v>5</v>
      </c>
      <c r="P23" s="23" t="s">
        <v>5</v>
      </c>
      <c r="Q23" s="23" t="s">
        <v>5</v>
      </c>
      <c r="R23" s="23">
        <v>2.91</v>
      </c>
      <c r="S23" s="23" t="s">
        <v>5</v>
      </c>
      <c r="T23" s="24">
        <v>0.83</v>
      </c>
    </row>
    <row r="24" spans="1:20" ht="13.5" customHeight="1">
      <c r="A24" s="7"/>
      <c r="B24" s="19"/>
      <c r="C24" s="19"/>
      <c r="D24" s="19"/>
      <c r="E24" s="19"/>
      <c r="F24" s="27"/>
      <c r="G24" s="27"/>
      <c r="H24" s="27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</row>
    <row r="25" spans="1:20" ht="13.5" customHeight="1">
      <c r="A25" s="14" t="s">
        <v>15</v>
      </c>
      <c r="B25" s="19"/>
      <c r="C25" s="29">
        <f aca="true" t="shared" si="2" ref="C25:Q25">SUM(C26:C29)</f>
        <v>1935.25</v>
      </c>
      <c r="D25" s="29">
        <f t="shared" si="2"/>
        <v>2534.2</v>
      </c>
      <c r="E25" s="29">
        <f t="shared" si="2"/>
        <v>4484.7300000000005</v>
      </c>
      <c r="F25" s="22">
        <f t="shared" si="2"/>
        <v>5060.99</v>
      </c>
      <c r="G25" s="22">
        <f t="shared" si="2"/>
        <v>8860.48</v>
      </c>
      <c r="H25" s="22">
        <f t="shared" si="2"/>
        <v>9034.869999999999</v>
      </c>
      <c r="I25" s="22">
        <f t="shared" si="2"/>
        <v>10407.619999999999</v>
      </c>
      <c r="J25" s="22">
        <f t="shared" si="2"/>
        <v>17190.899999999998</v>
      </c>
      <c r="K25" s="22">
        <f t="shared" si="2"/>
        <v>13082.21</v>
      </c>
      <c r="L25" s="22">
        <f t="shared" si="2"/>
        <v>12151.18</v>
      </c>
      <c r="M25" s="22">
        <f t="shared" si="2"/>
        <v>12684.529999999999</v>
      </c>
      <c r="N25" s="22">
        <f t="shared" si="2"/>
        <v>11159.796532222224</v>
      </c>
      <c r="O25" s="22">
        <f t="shared" si="2"/>
        <v>8763.300000000001</v>
      </c>
      <c r="P25" s="22">
        <f t="shared" si="2"/>
        <v>11663.481479999999</v>
      </c>
      <c r="Q25" s="22">
        <f t="shared" si="2"/>
        <v>11987.55</v>
      </c>
      <c r="R25" s="22">
        <f>SUM(R26:R29)</f>
        <v>10916.9</v>
      </c>
      <c r="S25" s="22">
        <f>SUM(S26:S29)</f>
        <v>13021.2092755556</v>
      </c>
      <c r="T25" s="30">
        <f>SUM(T26:T29)</f>
        <v>10347.360925751638</v>
      </c>
    </row>
    <row r="26" spans="1:20" ht="13.5" customHeight="1">
      <c r="A26" s="14"/>
      <c r="B26" s="19" t="s">
        <v>16</v>
      </c>
      <c r="C26" s="31">
        <v>1870.09</v>
      </c>
      <c r="D26" s="31">
        <v>2483.27</v>
      </c>
      <c r="E26" s="31">
        <v>4437.45</v>
      </c>
      <c r="F26" s="23">
        <v>5020.72</v>
      </c>
      <c r="G26" s="23">
        <v>8812.39</v>
      </c>
      <c r="H26" s="23">
        <v>8986.38</v>
      </c>
      <c r="I26" s="23">
        <v>10357.56</v>
      </c>
      <c r="J26" s="23">
        <v>16975.19</v>
      </c>
      <c r="K26" s="23">
        <v>12936.5</v>
      </c>
      <c r="L26" s="23">
        <v>12003.5</v>
      </c>
      <c r="M26" s="23">
        <v>12555.22</v>
      </c>
      <c r="N26" s="23">
        <v>11031.686532222224</v>
      </c>
      <c r="O26" s="23">
        <v>8626.51</v>
      </c>
      <c r="P26" s="23">
        <v>11001.214179999997</v>
      </c>
      <c r="Q26" s="23">
        <v>11902.07</v>
      </c>
      <c r="R26" s="23">
        <v>10833.93</v>
      </c>
      <c r="S26" s="23">
        <v>12932.4392555556</v>
      </c>
      <c r="T26" s="24">
        <v>10262.024215751639</v>
      </c>
    </row>
    <row r="27" spans="1:20" ht="13.5" customHeight="1">
      <c r="A27" s="14"/>
      <c r="B27" s="19" t="s">
        <v>17</v>
      </c>
      <c r="C27" s="31"/>
      <c r="D27" s="31"/>
      <c r="E27" s="31"/>
      <c r="F27" s="23" t="s">
        <v>5</v>
      </c>
      <c r="G27" s="23" t="s">
        <v>5</v>
      </c>
      <c r="H27" s="23" t="s">
        <v>5</v>
      </c>
      <c r="I27" s="23" t="s">
        <v>5</v>
      </c>
      <c r="J27" s="23" t="s">
        <v>5</v>
      </c>
      <c r="K27" s="23" t="s">
        <v>5</v>
      </c>
      <c r="L27" s="23" t="s">
        <v>5</v>
      </c>
      <c r="M27" s="23" t="s">
        <v>5</v>
      </c>
      <c r="N27" s="23" t="s">
        <v>5</v>
      </c>
      <c r="O27" s="23">
        <v>1.02</v>
      </c>
      <c r="P27" s="23">
        <v>3.2656</v>
      </c>
      <c r="Q27" s="32">
        <v>3.38</v>
      </c>
      <c r="R27" s="23">
        <v>4.41</v>
      </c>
      <c r="S27" s="32">
        <v>3.06777</v>
      </c>
      <c r="T27" s="33">
        <v>6.51381</v>
      </c>
    </row>
    <row r="28" spans="1:20" ht="13.5" customHeight="1">
      <c r="A28" s="14"/>
      <c r="B28" s="19" t="s">
        <v>18</v>
      </c>
      <c r="C28" s="26">
        <v>15.5</v>
      </c>
      <c r="D28" s="19">
        <v>6.81</v>
      </c>
      <c r="E28" s="19">
        <v>8.43</v>
      </c>
      <c r="F28" s="27">
        <v>7.49</v>
      </c>
      <c r="G28" s="23">
        <v>5.9</v>
      </c>
      <c r="H28" s="23">
        <v>2.58</v>
      </c>
      <c r="I28" s="23" t="s">
        <v>5</v>
      </c>
      <c r="J28" s="23" t="s">
        <v>5</v>
      </c>
      <c r="K28" s="32" t="s">
        <v>5</v>
      </c>
      <c r="L28" s="32" t="s">
        <v>5</v>
      </c>
      <c r="M28" s="32" t="s">
        <v>5</v>
      </c>
      <c r="N28" s="32" t="s">
        <v>5</v>
      </c>
      <c r="O28" s="32" t="s">
        <v>5</v>
      </c>
      <c r="P28" s="32" t="s">
        <v>5</v>
      </c>
      <c r="Q28" s="32" t="s">
        <v>5</v>
      </c>
      <c r="R28" s="32"/>
      <c r="S28" s="32"/>
      <c r="T28" s="33" t="s">
        <v>5</v>
      </c>
    </row>
    <row r="29" spans="1:20" ht="13.5" customHeight="1">
      <c r="A29" s="14"/>
      <c r="B29" s="19" t="s">
        <v>13</v>
      </c>
      <c r="C29" s="19">
        <v>49.66</v>
      </c>
      <c r="D29" s="19">
        <v>44.12</v>
      </c>
      <c r="E29" s="19">
        <v>38.85</v>
      </c>
      <c r="F29" s="27">
        <v>32.78</v>
      </c>
      <c r="G29" s="23">
        <v>42.19</v>
      </c>
      <c r="H29" s="23">
        <v>45.91</v>
      </c>
      <c r="I29" s="23">
        <v>50.06</v>
      </c>
      <c r="J29" s="23">
        <v>215.71</v>
      </c>
      <c r="K29" s="23">
        <v>145.71</v>
      </c>
      <c r="L29" s="23">
        <v>147.68</v>
      </c>
      <c r="M29" s="23">
        <v>129.31</v>
      </c>
      <c r="N29" s="23">
        <v>128.11</v>
      </c>
      <c r="O29" s="23">
        <v>135.77</v>
      </c>
      <c r="P29" s="23">
        <v>659.0016999999999</v>
      </c>
      <c r="Q29" s="23">
        <v>82.1</v>
      </c>
      <c r="R29" s="23">
        <v>78.56</v>
      </c>
      <c r="S29" s="23">
        <v>85.70225</v>
      </c>
      <c r="T29" s="24">
        <v>78.8229</v>
      </c>
    </row>
    <row r="30" spans="1:20" ht="13.5" customHeight="1">
      <c r="A30" s="14"/>
      <c r="B30" s="19"/>
      <c r="C30" s="19"/>
      <c r="D30" s="19"/>
      <c r="E30" s="19"/>
      <c r="F30" s="27"/>
      <c r="G30" s="27"/>
      <c r="H30" s="27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20" ht="13.5" customHeight="1">
      <c r="A31" s="14" t="s">
        <v>19</v>
      </c>
      <c r="B31" s="19"/>
      <c r="C31" s="34">
        <f aca="true" t="shared" si="3" ref="C31:T31">SUM(C32)</f>
        <v>52.73</v>
      </c>
      <c r="D31" s="34">
        <f t="shared" si="3"/>
        <v>62.51</v>
      </c>
      <c r="E31" s="35">
        <f t="shared" si="3"/>
        <v>51.8</v>
      </c>
      <c r="F31" s="36">
        <f t="shared" si="3"/>
        <v>53.34</v>
      </c>
      <c r="G31" s="36">
        <f t="shared" si="3"/>
        <v>55.58</v>
      </c>
      <c r="H31" s="36">
        <f t="shared" si="3"/>
        <v>48.36</v>
      </c>
      <c r="I31" s="36">
        <f t="shared" si="3"/>
        <v>32.28</v>
      </c>
      <c r="J31" s="36">
        <f t="shared" si="3"/>
        <v>27.42</v>
      </c>
      <c r="K31" s="36">
        <f t="shared" si="3"/>
        <v>25.72</v>
      </c>
      <c r="L31" s="36">
        <f t="shared" si="3"/>
        <v>21.47</v>
      </c>
      <c r="M31" s="36">
        <f t="shared" si="3"/>
        <v>50.59</v>
      </c>
      <c r="N31" s="36">
        <f t="shared" si="3"/>
        <v>26.951300000000003</v>
      </c>
      <c r="O31" s="36">
        <f t="shared" si="3"/>
        <v>38.31</v>
      </c>
      <c r="P31" s="36">
        <f t="shared" si="3"/>
        <v>50.13540999999999</v>
      </c>
      <c r="Q31" s="36">
        <f t="shared" si="3"/>
        <v>59.55435</v>
      </c>
      <c r="R31" s="36">
        <f t="shared" si="3"/>
        <v>75.03682</v>
      </c>
      <c r="S31" s="36">
        <f t="shared" si="3"/>
        <v>97.68</v>
      </c>
      <c r="T31" s="37">
        <f t="shared" si="3"/>
        <v>125.02658</v>
      </c>
    </row>
    <row r="32" spans="1:20" ht="13.5" customHeight="1">
      <c r="A32" s="14"/>
      <c r="B32" s="19" t="s">
        <v>13</v>
      </c>
      <c r="C32" s="19">
        <v>52.73</v>
      </c>
      <c r="D32" s="19">
        <v>62.51</v>
      </c>
      <c r="E32" s="26">
        <v>51.8</v>
      </c>
      <c r="F32" s="27">
        <v>53.34</v>
      </c>
      <c r="G32" s="27">
        <v>55.58</v>
      </c>
      <c r="H32" s="27">
        <v>48.36</v>
      </c>
      <c r="I32" s="38">
        <v>32.28</v>
      </c>
      <c r="J32" s="23">
        <v>27.42</v>
      </c>
      <c r="K32" s="23">
        <v>25.72</v>
      </c>
      <c r="L32" s="23">
        <v>21.47</v>
      </c>
      <c r="M32" s="23">
        <v>50.59</v>
      </c>
      <c r="N32" s="23">
        <v>26.951300000000003</v>
      </c>
      <c r="O32" s="23">
        <v>38.31</v>
      </c>
      <c r="P32" s="23">
        <v>50.13540999999999</v>
      </c>
      <c r="Q32" s="23">
        <v>59.55435</v>
      </c>
      <c r="R32" s="23">
        <v>75.03682</v>
      </c>
      <c r="S32" s="23">
        <v>97.68</v>
      </c>
      <c r="T32" s="24">
        <v>125.02658</v>
      </c>
    </row>
    <row r="33" spans="1:20" ht="13.5" customHeight="1">
      <c r="A33" s="14"/>
      <c r="B33" s="19"/>
      <c r="C33" s="19"/>
      <c r="D33" s="19"/>
      <c r="E33" s="19"/>
      <c r="F33" s="27"/>
      <c r="G33" s="27"/>
      <c r="H33" s="27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</row>
    <row r="34" spans="1:20" ht="13.5" customHeight="1">
      <c r="A34" s="14" t="s">
        <v>20</v>
      </c>
      <c r="B34" s="19"/>
      <c r="C34" s="34">
        <f>SUM(C36:C36)</f>
        <v>0</v>
      </c>
      <c r="D34" s="34">
        <f>SUM(D36:D36)</f>
        <v>0</v>
      </c>
      <c r="E34" s="34">
        <f>SUM(E35)</f>
        <v>27.66</v>
      </c>
      <c r="F34" s="36">
        <f>SUM(F35)</f>
        <v>23.92</v>
      </c>
      <c r="G34" s="36">
        <f>SUM(G36:G36)</f>
        <v>0.36</v>
      </c>
      <c r="H34" s="36">
        <f>SUM(H35:H36)</f>
        <v>20.57</v>
      </c>
      <c r="I34" s="36">
        <f aca="true" t="shared" si="4" ref="I34:Q34">SUM(I35:I36)</f>
        <v>25.77</v>
      </c>
      <c r="J34" s="36">
        <f t="shared" si="4"/>
        <v>17.4</v>
      </c>
      <c r="K34" s="36">
        <f t="shared" si="4"/>
        <v>44.809999999999995</v>
      </c>
      <c r="L34" s="36">
        <f t="shared" si="4"/>
        <v>53.65</v>
      </c>
      <c r="M34" s="36">
        <f t="shared" si="4"/>
        <v>15.32</v>
      </c>
      <c r="N34" s="36">
        <f t="shared" si="4"/>
        <v>43.57176470588232</v>
      </c>
      <c r="O34" s="36">
        <f t="shared" si="4"/>
        <v>62.33</v>
      </c>
      <c r="P34" s="36">
        <f t="shared" si="4"/>
        <v>42.82000000000003</v>
      </c>
      <c r="Q34" s="36">
        <f t="shared" si="4"/>
        <v>90.67</v>
      </c>
      <c r="R34" s="36">
        <f>SUM(R35:R36)</f>
        <v>28.79</v>
      </c>
      <c r="S34" s="36">
        <f>SUM(S35:S36)</f>
        <v>18.808</v>
      </c>
      <c r="T34" s="37">
        <f>SUM(T35:T36)</f>
        <v>11.95</v>
      </c>
    </row>
    <row r="35" spans="1:20" ht="13.5" customHeight="1">
      <c r="A35" s="14"/>
      <c r="B35" s="19" t="s">
        <v>13</v>
      </c>
      <c r="C35" s="19">
        <v>15.92</v>
      </c>
      <c r="D35" s="19">
        <v>40.33</v>
      </c>
      <c r="E35" s="19">
        <v>27.66</v>
      </c>
      <c r="F35" s="27">
        <v>23.92</v>
      </c>
      <c r="G35" s="27">
        <v>15.09</v>
      </c>
      <c r="H35" s="27">
        <v>20.57</v>
      </c>
      <c r="I35" s="38">
        <v>25.77</v>
      </c>
      <c r="J35" s="23">
        <v>17.4</v>
      </c>
      <c r="K35" s="23">
        <v>44.51</v>
      </c>
      <c r="L35" s="23">
        <v>52.74</v>
      </c>
      <c r="M35" s="23">
        <v>15.32</v>
      </c>
      <c r="N35" s="23">
        <v>43.57176470588232</v>
      </c>
      <c r="O35" s="23">
        <v>62.33</v>
      </c>
      <c r="P35" s="23">
        <v>42.82000000000003</v>
      </c>
      <c r="Q35" s="23">
        <v>90.67</v>
      </c>
      <c r="R35" s="23">
        <v>28.79</v>
      </c>
      <c r="S35" s="23">
        <v>18.808</v>
      </c>
      <c r="T35" s="24">
        <v>11.95</v>
      </c>
    </row>
    <row r="36" spans="1:20" ht="13.5" customHeight="1">
      <c r="A36" s="14"/>
      <c r="B36" s="19" t="s">
        <v>14</v>
      </c>
      <c r="C36" s="25" t="s">
        <v>5</v>
      </c>
      <c r="D36" s="25" t="s">
        <v>5</v>
      </c>
      <c r="E36" s="25" t="s">
        <v>5</v>
      </c>
      <c r="F36" s="23" t="s">
        <v>5</v>
      </c>
      <c r="G36" s="27">
        <v>0.36</v>
      </c>
      <c r="H36" s="23" t="s">
        <v>5</v>
      </c>
      <c r="I36" s="23" t="s">
        <v>5</v>
      </c>
      <c r="J36" s="22" t="s">
        <v>5</v>
      </c>
      <c r="K36" s="23">
        <v>0.3</v>
      </c>
      <c r="L36" s="23">
        <v>0.91</v>
      </c>
      <c r="M36" s="23" t="s">
        <v>5</v>
      </c>
      <c r="N36" s="23" t="s">
        <v>5</v>
      </c>
      <c r="O36" s="23" t="s">
        <v>5</v>
      </c>
      <c r="P36" s="23" t="s">
        <v>5</v>
      </c>
      <c r="Q36" s="23" t="s">
        <v>5</v>
      </c>
      <c r="R36" s="23" t="s">
        <v>5</v>
      </c>
      <c r="S36" s="23" t="s">
        <v>5</v>
      </c>
      <c r="T36" s="24" t="s">
        <v>5</v>
      </c>
    </row>
    <row r="37" spans="1:20" ht="13.5" customHeight="1">
      <c r="A37" s="14"/>
      <c r="B37" s="19"/>
      <c r="C37" s="19"/>
      <c r="D37" s="19"/>
      <c r="E37" s="19"/>
      <c r="F37" s="27"/>
      <c r="G37" s="27"/>
      <c r="H37" s="2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</row>
    <row r="38" spans="1:20" ht="13.5" customHeight="1">
      <c r="A38" s="14" t="s">
        <v>21</v>
      </c>
      <c r="B38" s="19"/>
      <c r="C38" s="34">
        <f aca="true" t="shared" si="5" ref="C38:H38">SUM(C39:C42)</f>
        <v>46.33</v>
      </c>
      <c r="D38" s="34">
        <f t="shared" si="5"/>
        <v>64.65</v>
      </c>
      <c r="E38" s="34">
        <f t="shared" si="5"/>
        <v>103.39</v>
      </c>
      <c r="F38" s="36">
        <f t="shared" si="5"/>
        <v>79.9</v>
      </c>
      <c r="G38" s="36">
        <f t="shared" si="5"/>
        <v>80.99</v>
      </c>
      <c r="H38" s="36">
        <f t="shared" si="5"/>
        <v>92.79</v>
      </c>
      <c r="I38" s="36">
        <f>SUM(I39:I43)</f>
        <v>110.03</v>
      </c>
      <c r="J38" s="36">
        <f aca="true" t="shared" si="6" ref="J38:T38">SUM(J39:J43)</f>
        <v>103.53</v>
      </c>
      <c r="K38" s="36">
        <f t="shared" si="6"/>
        <v>82.53</v>
      </c>
      <c r="L38" s="36">
        <f t="shared" si="6"/>
        <v>97.32</v>
      </c>
      <c r="M38" s="36">
        <f t="shared" si="6"/>
        <v>67.96</v>
      </c>
      <c r="N38" s="36">
        <f t="shared" si="6"/>
        <v>209.40999999999937</v>
      </c>
      <c r="O38" s="36">
        <f t="shared" si="6"/>
        <v>240.36</v>
      </c>
      <c r="P38" s="36">
        <f t="shared" si="6"/>
        <v>264.85635999999994</v>
      </c>
      <c r="Q38" s="36">
        <f t="shared" si="6"/>
        <v>310.89999999999964</v>
      </c>
      <c r="R38" s="36">
        <f t="shared" si="6"/>
        <v>495.9499999999992</v>
      </c>
      <c r="S38" s="36">
        <f t="shared" si="6"/>
        <v>558.485999999998</v>
      </c>
      <c r="T38" s="37">
        <f t="shared" si="6"/>
        <v>801.5359999999965</v>
      </c>
    </row>
    <row r="39" spans="1:20" ht="13.5" customHeight="1">
      <c r="A39" s="14"/>
      <c r="B39" s="19" t="s">
        <v>22</v>
      </c>
      <c r="C39" s="25" t="s">
        <v>5</v>
      </c>
      <c r="D39" s="25" t="s">
        <v>5</v>
      </c>
      <c r="E39" s="25" t="s">
        <v>5</v>
      </c>
      <c r="F39" s="23" t="s">
        <v>5</v>
      </c>
      <c r="G39" s="23" t="s">
        <v>5</v>
      </c>
      <c r="H39" s="23" t="s">
        <v>5</v>
      </c>
      <c r="I39" s="38">
        <v>2.35</v>
      </c>
      <c r="J39" s="23">
        <v>0</v>
      </c>
      <c r="K39" s="23" t="s">
        <v>5</v>
      </c>
      <c r="L39" s="23" t="s">
        <v>5</v>
      </c>
      <c r="M39" s="23" t="s">
        <v>5</v>
      </c>
      <c r="N39" s="23" t="s">
        <v>5</v>
      </c>
      <c r="O39" s="23" t="s">
        <v>5</v>
      </c>
      <c r="P39" s="23" t="s">
        <v>5</v>
      </c>
      <c r="Q39" s="23" t="s">
        <v>5</v>
      </c>
      <c r="R39" s="23" t="s">
        <v>5</v>
      </c>
      <c r="S39" s="23" t="s">
        <v>5</v>
      </c>
      <c r="T39" s="24" t="s">
        <v>5</v>
      </c>
    </row>
    <row r="40" spans="1:20" ht="13.5" customHeight="1">
      <c r="A40" s="14"/>
      <c r="B40" s="19" t="s">
        <v>9</v>
      </c>
      <c r="C40" s="25"/>
      <c r="D40" s="25"/>
      <c r="E40" s="25"/>
      <c r="F40" s="23" t="s">
        <v>5</v>
      </c>
      <c r="G40" s="23" t="s">
        <v>5</v>
      </c>
      <c r="H40" s="23" t="s">
        <v>5</v>
      </c>
      <c r="I40" s="23" t="s">
        <v>5</v>
      </c>
      <c r="J40" s="23" t="s">
        <v>5</v>
      </c>
      <c r="K40" s="23" t="s">
        <v>5</v>
      </c>
      <c r="L40" s="23" t="s">
        <v>5</v>
      </c>
      <c r="M40" s="23" t="s">
        <v>5</v>
      </c>
      <c r="N40" s="23" t="s">
        <v>5</v>
      </c>
      <c r="O40" s="23" t="s">
        <v>5</v>
      </c>
      <c r="P40" s="23" t="s">
        <v>5</v>
      </c>
      <c r="Q40" s="23">
        <v>6.500000000000003</v>
      </c>
      <c r="R40" s="23">
        <v>13.3</v>
      </c>
      <c r="S40" s="23">
        <v>14.51</v>
      </c>
      <c r="T40" s="24" t="s">
        <v>5</v>
      </c>
    </row>
    <row r="41" spans="1:20" ht="13.5" customHeight="1">
      <c r="A41" s="14"/>
      <c r="B41" s="19" t="s">
        <v>10</v>
      </c>
      <c r="C41" s="25" t="s">
        <v>5</v>
      </c>
      <c r="D41" s="25" t="s">
        <v>5</v>
      </c>
      <c r="E41" s="25" t="s">
        <v>5</v>
      </c>
      <c r="F41" s="23" t="s">
        <v>5</v>
      </c>
      <c r="G41" s="23" t="s">
        <v>5</v>
      </c>
      <c r="H41" s="23" t="s">
        <v>5</v>
      </c>
      <c r="I41" s="38">
        <v>1.26</v>
      </c>
      <c r="J41" s="23">
        <v>1.25</v>
      </c>
      <c r="K41" s="23" t="s">
        <v>5</v>
      </c>
      <c r="L41" s="23" t="s">
        <v>5</v>
      </c>
      <c r="M41" s="23" t="s">
        <v>5</v>
      </c>
      <c r="N41" s="23" t="s">
        <v>5</v>
      </c>
      <c r="O41" s="23" t="s">
        <v>5</v>
      </c>
      <c r="P41" s="23" t="s">
        <v>5</v>
      </c>
      <c r="Q41" s="23" t="s">
        <v>5</v>
      </c>
      <c r="R41" s="23" t="s">
        <v>5</v>
      </c>
      <c r="S41" s="23" t="s">
        <v>5</v>
      </c>
      <c r="T41" s="24" t="s">
        <v>5</v>
      </c>
    </row>
    <row r="42" spans="1:20" ht="13.5" customHeight="1">
      <c r="A42" s="14"/>
      <c r="B42" s="19" t="s">
        <v>13</v>
      </c>
      <c r="C42" s="19">
        <v>46.33</v>
      </c>
      <c r="D42" s="19">
        <v>64.65</v>
      </c>
      <c r="E42" s="25">
        <v>103.39</v>
      </c>
      <c r="F42" s="27">
        <v>79.9</v>
      </c>
      <c r="G42" s="27">
        <v>80.99</v>
      </c>
      <c r="H42" s="27">
        <v>92.79</v>
      </c>
      <c r="I42" s="38">
        <v>106.42</v>
      </c>
      <c r="J42" s="23">
        <v>102.28</v>
      </c>
      <c r="K42" s="23">
        <v>82.53</v>
      </c>
      <c r="L42" s="23">
        <v>97.32</v>
      </c>
      <c r="M42" s="23">
        <v>67.96</v>
      </c>
      <c r="N42" s="23">
        <v>209.40999999999937</v>
      </c>
      <c r="O42" s="23">
        <v>240.36</v>
      </c>
      <c r="P42" s="23">
        <v>264.85635999999994</v>
      </c>
      <c r="Q42" s="23">
        <v>304.39999999999964</v>
      </c>
      <c r="R42" s="23">
        <v>482.6499999999992</v>
      </c>
      <c r="S42" s="23">
        <v>543.975999999998</v>
      </c>
      <c r="T42" s="24">
        <v>781.0259999999965</v>
      </c>
    </row>
    <row r="43" spans="1:20" ht="13.5" customHeight="1">
      <c r="A43" s="14"/>
      <c r="B43" s="19" t="s">
        <v>14</v>
      </c>
      <c r="C43" s="19"/>
      <c r="D43" s="19"/>
      <c r="E43" s="25"/>
      <c r="F43" s="27"/>
      <c r="G43" s="27"/>
      <c r="H43" s="27"/>
      <c r="I43" s="23" t="s">
        <v>5</v>
      </c>
      <c r="J43" s="23" t="s">
        <v>5</v>
      </c>
      <c r="K43" s="23" t="s">
        <v>5</v>
      </c>
      <c r="L43" s="23" t="s">
        <v>5</v>
      </c>
      <c r="M43" s="23" t="s">
        <v>5</v>
      </c>
      <c r="N43" s="23" t="s">
        <v>5</v>
      </c>
      <c r="O43" s="23" t="s">
        <v>5</v>
      </c>
      <c r="P43" s="23" t="s">
        <v>5</v>
      </c>
      <c r="Q43" s="23" t="s">
        <v>5</v>
      </c>
      <c r="R43" s="23" t="s">
        <v>5</v>
      </c>
      <c r="S43" s="23" t="s">
        <v>5</v>
      </c>
      <c r="T43" s="24">
        <v>20.509999999999994</v>
      </c>
    </row>
    <row r="44" spans="1:20" ht="13.5" customHeight="1">
      <c r="A44" s="14"/>
      <c r="B44" s="19"/>
      <c r="C44" s="19"/>
      <c r="D44" s="19"/>
      <c r="E44" s="19"/>
      <c r="F44" s="27"/>
      <c r="G44" s="27"/>
      <c r="H44" s="27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3.5" customHeight="1">
      <c r="A45" s="14" t="s">
        <v>23</v>
      </c>
      <c r="B45" s="19"/>
      <c r="C45" s="34">
        <f>SUM(C48:C48)</f>
        <v>0</v>
      </c>
      <c r="D45" s="34">
        <f>SUM(D48:D48)</f>
        <v>0</v>
      </c>
      <c r="E45" s="35">
        <f>SUM(E48:E48)</f>
        <v>0.6</v>
      </c>
      <c r="F45" s="36">
        <f>SUM(F48:F48)</f>
        <v>0</v>
      </c>
      <c r="G45" s="36">
        <f>SUM(G48:G48)</f>
        <v>0</v>
      </c>
      <c r="H45" s="36">
        <f>SUM(H46:H48)</f>
        <v>48.59</v>
      </c>
      <c r="I45" s="36">
        <f aca="true" t="shared" si="7" ref="I45:Q45">SUM(I46:I48)</f>
        <v>73.04</v>
      </c>
      <c r="J45" s="36">
        <f t="shared" si="7"/>
        <v>122.72</v>
      </c>
      <c r="K45" s="36">
        <f t="shared" si="7"/>
        <v>130.19</v>
      </c>
      <c r="L45" s="36">
        <f t="shared" si="7"/>
        <v>225.56</v>
      </c>
      <c r="M45" s="36">
        <f t="shared" si="7"/>
        <v>263.17</v>
      </c>
      <c r="N45" s="36">
        <f t="shared" si="7"/>
        <v>294.86071800000013</v>
      </c>
      <c r="O45" s="36">
        <f t="shared" si="7"/>
        <v>384.34000000000003</v>
      </c>
      <c r="P45" s="36">
        <f t="shared" si="7"/>
        <v>348.5922400000002</v>
      </c>
      <c r="Q45" s="36">
        <f t="shared" si="7"/>
        <v>194.80240000000006</v>
      </c>
      <c r="R45" s="36">
        <f>SUM(R46:R48)</f>
        <v>100.9549199999999</v>
      </c>
      <c r="S45" s="36">
        <f>SUM(S46:S48)</f>
        <v>160.95968999999997</v>
      </c>
      <c r="T45" s="37">
        <f>SUM(T46:T48)</f>
        <v>185.03548999999992</v>
      </c>
    </row>
    <row r="46" spans="1:20" ht="13.5" customHeight="1">
      <c r="A46" s="14"/>
      <c r="B46" s="19" t="s">
        <v>12</v>
      </c>
      <c r="C46" s="25"/>
      <c r="D46" s="25"/>
      <c r="E46" s="19"/>
      <c r="F46" s="23" t="s">
        <v>5</v>
      </c>
      <c r="G46" s="23" t="s">
        <v>5</v>
      </c>
      <c r="H46" s="23" t="s">
        <v>5</v>
      </c>
      <c r="I46" s="23" t="s">
        <v>5</v>
      </c>
      <c r="J46" s="23" t="s">
        <v>5</v>
      </c>
      <c r="K46" s="23" t="s">
        <v>5</v>
      </c>
      <c r="L46" s="23" t="s">
        <v>5</v>
      </c>
      <c r="M46" s="23" t="s">
        <v>5</v>
      </c>
      <c r="N46" s="23" t="s">
        <v>5</v>
      </c>
      <c r="O46" s="23">
        <v>22.73</v>
      </c>
      <c r="P46" s="23">
        <v>15.9757</v>
      </c>
      <c r="Q46" s="23">
        <v>15.59965</v>
      </c>
      <c r="R46" s="23">
        <v>22.250619999999998</v>
      </c>
      <c r="S46" s="23">
        <v>19.3934</v>
      </c>
      <c r="T46" s="24">
        <v>20.717990000000004</v>
      </c>
    </row>
    <row r="47" spans="1:20" ht="13.5" customHeight="1">
      <c r="A47" s="14"/>
      <c r="B47" s="19" t="s">
        <v>13</v>
      </c>
      <c r="C47" s="19">
        <v>2.45</v>
      </c>
      <c r="D47" s="19">
        <v>1.99</v>
      </c>
      <c r="E47" s="26">
        <v>1.9</v>
      </c>
      <c r="F47" s="27">
        <v>1.66</v>
      </c>
      <c r="G47" s="27">
        <v>31.93</v>
      </c>
      <c r="H47" s="23" t="s">
        <v>5</v>
      </c>
      <c r="I47" s="38">
        <v>73.04</v>
      </c>
      <c r="J47" s="23">
        <v>122.72</v>
      </c>
      <c r="K47" s="23">
        <v>130.19</v>
      </c>
      <c r="L47" s="23">
        <v>225.56</v>
      </c>
      <c r="M47" s="23">
        <v>263.17</v>
      </c>
      <c r="N47" s="23">
        <v>294.4167180000001</v>
      </c>
      <c r="O47" s="23">
        <v>328.86</v>
      </c>
      <c r="P47" s="23">
        <v>328.42568000000017</v>
      </c>
      <c r="Q47" s="23">
        <v>175.12610000000006</v>
      </c>
      <c r="R47" s="23">
        <v>75.4895399999999</v>
      </c>
      <c r="S47" s="23">
        <v>139.3096</v>
      </c>
      <c r="T47" s="24">
        <v>162.0074999999999</v>
      </c>
    </row>
    <row r="48" spans="1:20" ht="13.5" customHeight="1">
      <c r="A48" s="14"/>
      <c r="B48" s="19" t="s">
        <v>14</v>
      </c>
      <c r="C48" s="25" t="s">
        <v>5</v>
      </c>
      <c r="D48" s="25" t="s">
        <v>5</v>
      </c>
      <c r="E48" s="19">
        <v>0.6</v>
      </c>
      <c r="F48" s="23" t="s">
        <v>5</v>
      </c>
      <c r="G48" s="23" t="s">
        <v>5</v>
      </c>
      <c r="H48" s="27">
        <v>48.59</v>
      </c>
      <c r="I48" s="32" t="s">
        <v>5</v>
      </c>
      <c r="J48" s="22" t="s">
        <v>5</v>
      </c>
      <c r="K48" s="22" t="s">
        <v>5</v>
      </c>
      <c r="L48" s="22" t="s">
        <v>5</v>
      </c>
      <c r="M48" s="22" t="s">
        <v>5</v>
      </c>
      <c r="N48" s="23">
        <v>0.444</v>
      </c>
      <c r="O48" s="23">
        <v>32.75</v>
      </c>
      <c r="P48" s="23">
        <v>4.19086</v>
      </c>
      <c r="Q48" s="23">
        <v>4.07665</v>
      </c>
      <c r="R48" s="23">
        <v>3.2147600000000005</v>
      </c>
      <c r="S48" s="23">
        <v>2.256689999999992</v>
      </c>
      <c r="T48" s="24">
        <v>2.31</v>
      </c>
    </row>
    <row r="49" spans="1:20" ht="13.5" customHeight="1">
      <c r="A49" s="14"/>
      <c r="B49" s="19"/>
      <c r="C49" s="19"/>
      <c r="D49" s="19"/>
      <c r="E49" s="19"/>
      <c r="F49" s="27"/>
      <c r="G49" s="27"/>
      <c r="H49" s="27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0" ht="13.5" customHeight="1">
      <c r="A50" s="14" t="s">
        <v>24</v>
      </c>
      <c r="B50" s="19"/>
      <c r="C50" s="35">
        <f aca="true" t="shared" si="8" ref="C50:R50">SUM(C51:C58)</f>
        <v>0</v>
      </c>
      <c r="D50" s="35">
        <f t="shared" si="8"/>
        <v>0</v>
      </c>
      <c r="E50" s="34">
        <f t="shared" si="8"/>
        <v>18.07</v>
      </c>
      <c r="F50" s="36">
        <f t="shared" si="8"/>
        <v>0</v>
      </c>
      <c r="G50" s="36">
        <f t="shared" si="8"/>
        <v>21.39</v>
      </c>
      <c r="H50" s="36">
        <f t="shared" si="8"/>
        <v>36.339999999999996</v>
      </c>
      <c r="I50" s="36">
        <f t="shared" si="8"/>
        <v>67.02000000000001</v>
      </c>
      <c r="J50" s="36">
        <f t="shared" si="8"/>
        <v>107.96</v>
      </c>
      <c r="K50" s="36">
        <f t="shared" si="8"/>
        <v>181.42000000000002</v>
      </c>
      <c r="L50" s="36">
        <f t="shared" si="8"/>
        <v>136.45</v>
      </c>
      <c r="M50" s="36">
        <f t="shared" si="8"/>
        <v>277.25</v>
      </c>
      <c r="N50" s="36">
        <f t="shared" si="8"/>
        <v>279.36999999999995</v>
      </c>
      <c r="O50" s="36">
        <f t="shared" si="8"/>
        <v>510.99</v>
      </c>
      <c r="P50" s="36">
        <f t="shared" si="8"/>
        <v>640.9999999999999</v>
      </c>
      <c r="Q50" s="36">
        <f t="shared" si="8"/>
        <v>170.15399999999997</v>
      </c>
      <c r="R50" s="36">
        <f t="shared" si="8"/>
        <v>992</v>
      </c>
      <c r="S50" s="36">
        <f>SUM(S51:S58)</f>
        <v>1497.5</v>
      </c>
      <c r="T50" s="37">
        <f>SUM(T51:T58)</f>
        <v>1610.0000000000005</v>
      </c>
    </row>
    <row r="51" spans="1:20" ht="13.5" customHeight="1">
      <c r="A51" s="14"/>
      <c r="B51" s="19" t="s">
        <v>4</v>
      </c>
      <c r="C51" s="25" t="s">
        <v>5</v>
      </c>
      <c r="D51" s="25" t="s">
        <v>5</v>
      </c>
      <c r="E51" s="25" t="s">
        <v>5</v>
      </c>
      <c r="F51" s="23" t="s">
        <v>5</v>
      </c>
      <c r="G51" s="23" t="s">
        <v>5</v>
      </c>
      <c r="H51" s="23" t="s">
        <v>5</v>
      </c>
      <c r="I51" s="38">
        <v>0.31</v>
      </c>
      <c r="J51" s="23">
        <v>0.22</v>
      </c>
      <c r="K51" s="23">
        <v>0.67</v>
      </c>
      <c r="L51" s="23">
        <v>0.28</v>
      </c>
      <c r="M51" s="23" t="s">
        <v>5</v>
      </c>
      <c r="N51" s="23" t="s">
        <v>5</v>
      </c>
      <c r="O51" s="23" t="s">
        <v>5</v>
      </c>
      <c r="P51" s="23" t="s">
        <v>5</v>
      </c>
      <c r="Q51" s="23" t="s">
        <v>5</v>
      </c>
      <c r="R51" s="23" t="s">
        <v>5</v>
      </c>
      <c r="S51" s="23" t="s">
        <v>5</v>
      </c>
      <c r="T51" s="24" t="s">
        <v>5</v>
      </c>
    </row>
    <row r="52" spans="1:20" ht="13.5" customHeight="1">
      <c r="A52" s="14"/>
      <c r="B52" s="19" t="s">
        <v>7</v>
      </c>
      <c r="C52" s="25" t="s">
        <v>5</v>
      </c>
      <c r="D52" s="25" t="s">
        <v>5</v>
      </c>
      <c r="E52" s="25" t="s">
        <v>5</v>
      </c>
      <c r="F52" s="23" t="s">
        <v>5</v>
      </c>
      <c r="G52" s="27">
        <v>0.03</v>
      </c>
      <c r="H52" s="27">
        <v>2.15</v>
      </c>
      <c r="I52" s="38">
        <v>0.5</v>
      </c>
      <c r="J52" s="23">
        <v>0.7</v>
      </c>
      <c r="K52" s="23">
        <v>1.21</v>
      </c>
      <c r="L52" s="23">
        <v>0.88</v>
      </c>
      <c r="M52" s="23">
        <v>1</v>
      </c>
      <c r="N52" s="23" t="s">
        <v>5</v>
      </c>
      <c r="O52" s="23">
        <v>2</v>
      </c>
      <c r="P52" s="23" t="s">
        <v>5</v>
      </c>
      <c r="Q52" s="23" t="s">
        <v>5</v>
      </c>
      <c r="R52" s="23">
        <v>4</v>
      </c>
      <c r="S52" s="23" t="s">
        <v>5</v>
      </c>
      <c r="T52" s="24" t="s">
        <v>5</v>
      </c>
    </row>
    <row r="53" spans="1:20" ht="13.5" customHeight="1">
      <c r="A53" s="14"/>
      <c r="B53" s="19" t="s">
        <v>8</v>
      </c>
      <c r="C53" s="25" t="s">
        <v>5</v>
      </c>
      <c r="D53" s="25" t="s">
        <v>5</v>
      </c>
      <c r="E53" s="25" t="s">
        <v>5</v>
      </c>
      <c r="F53" s="23" t="s">
        <v>5</v>
      </c>
      <c r="G53" s="23" t="s">
        <v>5</v>
      </c>
      <c r="H53" s="27"/>
      <c r="I53" s="38">
        <v>3.8</v>
      </c>
      <c r="J53" s="23">
        <v>0.32</v>
      </c>
      <c r="K53" s="23">
        <v>1.1</v>
      </c>
      <c r="L53" s="23">
        <v>0.4</v>
      </c>
      <c r="M53" s="23" t="s">
        <v>5</v>
      </c>
      <c r="N53" s="23">
        <v>14.5</v>
      </c>
      <c r="O53" s="23" t="s">
        <v>5</v>
      </c>
      <c r="P53" s="23" t="s">
        <v>5</v>
      </c>
      <c r="Q53" s="23" t="s">
        <v>5</v>
      </c>
      <c r="R53" s="23">
        <v>200</v>
      </c>
      <c r="S53" s="23" t="s">
        <v>5</v>
      </c>
      <c r="T53" s="24" t="s">
        <v>5</v>
      </c>
    </row>
    <row r="54" spans="1:20" ht="13.5" customHeight="1">
      <c r="A54" s="14"/>
      <c r="B54" s="19" t="s">
        <v>9</v>
      </c>
      <c r="C54" s="25" t="s">
        <v>5</v>
      </c>
      <c r="D54" s="25" t="s">
        <v>5</v>
      </c>
      <c r="E54" s="25" t="s">
        <v>5</v>
      </c>
      <c r="F54" s="23" t="s">
        <v>5</v>
      </c>
      <c r="G54" s="23" t="s">
        <v>5</v>
      </c>
      <c r="H54" s="27">
        <v>3.81</v>
      </c>
      <c r="I54" s="38">
        <v>8.9</v>
      </c>
      <c r="J54" s="23">
        <v>0.49</v>
      </c>
      <c r="K54" s="23">
        <v>0</v>
      </c>
      <c r="L54" s="23">
        <v>0.6</v>
      </c>
      <c r="M54" s="23">
        <v>12.7</v>
      </c>
      <c r="N54" s="23">
        <v>10.130000000000004</v>
      </c>
      <c r="O54" s="23" t="s">
        <v>5</v>
      </c>
      <c r="P54" s="23" t="s">
        <v>5</v>
      </c>
      <c r="Q54" s="23" t="s">
        <v>5</v>
      </c>
      <c r="R54" s="23">
        <v>150</v>
      </c>
      <c r="S54" s="23">
        <v>700</v>
      </c>
      <c r="T54" s="24">
        <v>810.0000000000002</v>
      </c>
    </row>
    <row r="55" spans="1:20" ht="13.5" customHeight="1">
      <c r="A55" s="14"/>
      <c r="B55" s="19" t="s">
        <v>10</v>
      </c>
      <c r="C55" s="25" t="s">
        <v>5</v>
      </c>
      <c r="D55" s="25" t="s">
        <v>5</v>
      </c>
      <c r="E55" s="25" t="s">
        <v>5</v>
      </c>
      <c r="F55" s="23" t="s">
        <v>5</v>
      </c>
      <c r="G55" s="23" t="s">
        <v>5</v>
      </c>
      <c r="H55" s="23" t="s">
        <v>5</v>
      </c>
      <c r="I55" s="38">
        <v>1.09</v>
      </c>
      <c r="J55" s="23">
        <v>1.03</v>
      </c>
      <c r="K55" s="23">
        <v>14.14</v>
      </c>
      <c r="L55" s="23">
        <v>1.29</v>
      </c>
      <c r="M55" s="23" t="s">
        <v>5</v>
      </c>
      <c r="N55" s="23">
        <v>3</v>
      </c>
      <c r="O55" s="23" t="s">
        <v>5</v>
      </c>
      <c r="P55" s="23" t="s">
        <v>5</v>
      </c>
      <c r="Q55" s="23" t="s">
        <v>5</v>
      </c>
      <c r="R55" s="23" t="s">
        <v>5</v>
      </c>
      <c r="S55" s="23" t="s">
        <v>5</v>
      </c>
      <c r="T55" s="24" t="s">
        <v>5</v>
      </c>
    </row>
    <row r="56" spans="1:20" ht="13.5" customHeight="1">
      <c r="A56" s="14"/>
      <c r="B56" s="19" t="s">
        <v>12</v>
      </c>
      <c r="C56" s="25" t="s">
        <v>5</v>
      </c>
      <c r="D56" s="25" t="s">
        <v>5</v>
      </c>
      <c r="E56" s="25" t="s">
        <v>5</v>
      </c>
      <c r="F56" s="23" t="s">
        <v>5</v>
      </c>
      <c r="G56" s="27">
        <v>0.02</v>
      </c>
      <c r="H56" s="27">
        <v>0.02</v>
      </c>
      <c r="I56" s="38">
        <v>0.47</v>
      </c>
      <c r="J56" s="23">
        <v>0.09</v>
      </c>
      <c r="K56" s="23">
        <v>1.18</v>
      </c>
      <c r="L56" s="23">
        <v>0.12</v>
      </c>
      <c r="M56" s="23" t="s">
        <v>5</v>
      </c>
      <c r="N56" s="23" t="s">
        <v>5</v>
      </c>
      <c r="O56" s="23" t="s">
        <v>5</v>
      </c>
      <c r="P56" s="23" t="s">
        <v>5</v>
      </c>
      <c r="Q56" s="23" t="s">
        <v>5</v>
      </c>
      <c r="R56" s="23" t="s">
        <v>5</v>
      </c>
      <c r="S56" s="23" t="s">
        <v>5</v>
      </c>
      <c r="T56" s="24" t="s">
        <v>5</v>
      </c>
    </row>
    <row r="57" spans="1:20" ht="13.5" customHeight="1">
      <c r="A57" s="14"/>
      <c r="B57" s="19" t="s">
        <v>13</v>
      </c>
      <c r="C57" s="25" t="s">
        <v>5</v>
      </c>
      <c r="D57" s="25" t="s">
        <v>5</v>
      </c>
      <c r="E57" s="19">
        <v>18.07</v>
      </c>
      <c r="F57" s="23" t="s">
        <v>5</v>
      </c>
      <c r="G57" s="27">
        <v>21.34</v>
      </c>
      <c r="H57" s="27">
        <v>30.17</v>
      </c>
      <c r="I57" s="38">
        <v>51.95</v>
      </c>
      <c r="J57" s="23">
        <v>105.11</v>
      </c>
      <c r="K57" s="23">
        <v>161.84</v>
      </c>
      <c r="L57" s="23">
        <v>132.88</v>
      </c>
      <c r="M57" s="23">
        <v>263.55</v>
      </c>
      <c r="N57" s="23">
        <v>251.73999999999992</v>
      </c>
      <c r="O57" s="23">
        <v>438</v>
      </c>
      <c r="P57" s="23">
        <v>640.9999999999999</v>
      </c>
      <c r="Q57" s="23">
        <v>170.15399999999997</v>
      </c>
      <c r="R57" s="23">
        <v>637</v>
      </c>
      <c r="S57" s="23">
        <v>797.5</v>
      </c>
      <c r="T57" s="24">
        <v>800.0000000000001</v>
      </c>
    </row>
    <row r="58" spans="1:20" ht="13.5" customHeight="1">
      <c r="A58" s="14"/>
      <c r="B58" s="19" t="s">
        <v>14</v>
      </c>
      <c r="C58" s="25" t="s">
        <v>5</v>
      </c>
      <c r="D58" s="25" t="s">
        <v>5</v>
      </c>
      <c r="E58" s="25" t="s">
        <v>5</v>
      </c>
      <c r="F58" s="23" t="s">
        <v>5</v>
      </c>
      <c r="G58" s="23" t="s">
        <v>5</v>
      </c>
      <c r="H58" s="27">
        <v>0.19</v>
      </c>
      <c r="I58" s="32" t="s">
        <v>5</v>
      </c>
      <c r="J58" s="23" t="s">
        <v>5</v>
      </c>
      <c r="K58" s="23">
        <v>1.28</v>
      </c>
      <c r="L58" s="23" t="s">
        <v>5</v>
      </c>
      <c r="M58" s="23" t="s">
        <v>5</v>
      </c>
      <c r="N58" s="23" t="s">
        <v>5</v>
      </c>
      <c r="O58" s="23">
        <v>70.99</v>
      </c>
      <c r="P58" s="23" t="s">
        <v>5</v>
      </c>
      <c r="Q58" s="23" t="s">
        <v>5</v>
      </c>
      <c r="R58" s="23">
        <v>1</v>
      </c>
      <c r="S58" s="23" t="s">
        <v>5</v>
      </c>
      <c r="T58" s="24" t="s">
        <v>5</v>
      </c>
    </row>
    <row r="59" spans="1:20" ht="13.5" customHeight="1">
      <c r="A59" s="14"/>
      <c r="B59" s="19"/>
      <c r="C59" s="19"/>
      <c r="D59" s="19"/>
      <c r="E59" s="19"/>
      <c r="F59" s="27"/>
      <c r="G59" s="27"/>
      <c r="H59" s="27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/>
    </row>
    <row r="60" spans="1:20" ht="13.5" customHeight="1">
      <c r="A60" s="14" t="s">
        <v>25</v>
      </c>
      <c r="B60" s="19"/>
      <c r="C60" s="35">
        <f aca="true" t="shared" si="9" ref="C60:T60">SUM(C61)</f>
        <v>51</v>
      </c>
      <c r="D60" s="35">
        <f t="shared" si="9"/>
        <v>35</v>
      </c>
      <c r="E60" s="34">
        <f t="shared" si="9"/>
        <v>49.11</v>
      </c>
      <c r="F60" s="36">
        <f t="shared" si="9"/>
        <v>16.2</v>
      </c>
      <c r="G60" s="36">
        <f t="shared" si="9"/>
        <v>55.27</v>
      </c>
      <c r="H60" s="36">
        <f t="shared" si="9"/>
        <v>134.13</v>
      </c>
      <c r="I60" s="36">
        <f t="shared" si="9"/>
        <v>135.7</v>
      </c>
      <c r="J60" s="36">
        <f t="shared" si="9"/>
        <v>115.25</v>
      </c>
      <c r="K60" s="36">
        <f t="shared" si="9"/>
        <v>153.68</v>
      </c>
      <c r="L60" s="36">
        <f t="shared" si="9"/>
        <v>247.34</v>
      </c>
      <c r="M60" s="36">
        <f t="shared" si="9"/>
        <v>726.38</v>
      </c>
      <c r="N60" s="36">
        <f t="shared" si="9"/>
        <v>1122.2909099999997</v>
      </c>
      <c r="O60" s="36">
        <f t="shared" si="9"/>
        <v>1143.91</v>
      </c>
      <c r="P60" s="36">
        <f t="shared" si="9"/>
        <v>1222.0046000000013</v>
      </c>
      <c r="Q60" s="36">
        <f t="shared" si="9"/>
        <v>1443.95</v>
      </c>
      <c r="R60" s="36">
        <f t="shared" si="9"/>
        <v>3386.83</v>
      </c>
      <c r="S60" s="36">
        <f t="shared" si="9"/>
        <v>3704.05</v>
      </c>
      <c r="T60" s="37">
        <f t="shared" si="9"/>
        <v>3454.0925688889233</v>
      </c>
    </row>
    <row r="61" spans="1:20" ht="13.5" customHeight="1">
      <c r="A61" s="14"/>
      <c r="B61" s="19" t="s">
        <v>13</v>
      </c>
      <c r="C61" s="26">
        <v>51</v>
      </c>
      <c r="D61" s="26">
        <v>35</v>
      </c>
      <c r="E61" s="19">
        <v>49.11</v>
      </c>
      <c r="F61" s="27">
        <v>16.2</v>
      </c>
      <c r="G61" s="27">
        <v>55.27</v>
      </c>
      <c r="H61" s="27">
        <v>134.13</v>
      </c>
      <c r="I61" s="23">
        <v>135.7</v>
      </c>
      <c r="J61" s="23">
        <v>115.25</v>
      </c>
      <c r="K61" s="23">
        <v>153.68</v>
      </c>
      <c r="L61" s="23">
        <v>247.34</v>
      </c>
      <c r="M61" s="23">
        <v>726.38</v>
      </c>
      <c r="N61" s="23">
        <v>1122.2909099999997</v>
      </c>
      <c r="O61" s="23">
        <v>1143.91</v>
      </c>
      <c r="P61" s="23">
        <v>1222.0046000000013</v>
      </c>
      <c r="Q61" s="23">
        <v>1443.95</v>
      </c>
      <c r="R61" s="23">
        <v>3386.83</v>
      </c>
      <c r="S61" s="23">
        <v>3704.05</v>
      </c>
      <c r="T61" s="24">
        <v>3454.0925688889233</v>
      </c>
    </row>
    <row r="62" spans="1:20" ht="13.5" customHeight="1">
      <c r="A62" s="14"/>
      <c r="B62" s="19"/>
      <c r="C62" s="19"/>
      <c r="D62" s="19"/>
      <c r="E62" s="19"/>
      <c r="F62" s="27"/>
      <c r="G62" s="27"/>
      <c r="H62" s="27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4"/>
    </row>
    <row r="63" spans="1:20" ht="13.5" customHeight="1">
      <c r="A63" s="14" t="s">
        <v>26</v>
      </c>
      <c r="B63" s="19"/>
      <c r="C63" s="35">
        <f aca="true" t="shared" si="10" ref="C63:R63">SUM(C64:C66)</f>
        <v>18.68</v>
      </c>
      <c r="D63" s="35">
        <f t="shared" si="10"/>
        <v>14.6</v>
      </c>
      <c r="E63" s="34">
        <f t="shared" si="10"/>
        <v>60.63</v>
      </c>
      <c r="F63" s="36">
        <f t="shared" si="10"/>
        <v>43.7</v>
      </c>
      <c r="G63" s="36">
        <f t="shared" si="10"/>
        <v>62.81</v>
      </c>
      <c r="H63" s="36">
        <f t="shared" si="10"/>
        <v>67.61</v>
      </c>
      <c r="I63" s="36">
        <f t="shared" si="10"/>
        <v>79.03999999999999</v>
      </c>
      <c r="J63" s="36">
        <f t="shared" si="10"/>
        <v>34.47</v>
      </c>
      <c r="K63" s="36">
        <f t="shared" si="10"/>
        <v>38.67</v>
      </c>
      <c r="L63" s="36">
        <f t="shared" si="10"/>
        <v>47.13</v>
      </c>
      <c r="M63" s="36">
        <f t="shared" si="10"/>
        <v>112.07</v>
      </c>
      <c r="N63" s="36">
        <f t="shared" si="10"/>
        <v>109.55999999999997</v>
      </c>
      <c r="O63" s="36">
        <f t="shared" si="10"/>
        <v>148</v>
      </c>
      <c r="P63" s="36">
        <f t="shared" si="10"/>
        <v>197.69999999999996</v>
      </c>
      <c r="Q63" s="36">
        <f t="shared" si="10"/>
        <v>269.1001099999999</v>
      </c>
      <c r="R63" s="36">
        <f t="shared" si="10"/>
        <v>258.9868999999997</v>
      </c>
      <c r="S63" s="36">
        <f>SUM(S64:S66)</f>
        <v>247</v>
      </c>
      <c r="T63" s="37">
        <f>SUM(T64:T66)</f>
        <v>384.7</v>
      </c>
    </row>
    <row r="64" spans="1:20" ht="13.5" customHeight="1">
      <c r="A64" s="14"/>
      <c r="B64" s="19" t="s">
        <v>27</v>
      </c>
      <c r="C64" s="25" t="s">
        <v>5</v>
      </c>
      <c r="D64" s="25" t="s">
        <v>5</v>
      </c>
      <c r="E64" s="25" t="s">
        <v>5</v>
      </c>
      <c r="F64" s="23" t="s">
        <v>5</v>
      </c>
      <c r="G64" s="23" t="s">
        <v>5</v>
      </c>
      <c r="H64" s="23" t="s">
        <v>5</v>
      </c>
      <c r="I64" s="23">
        <v>0.46</v>
      </c>
      <c r="J64" s="23">
        <v>0</v>
      </c>
      <c r="K64" s="23" t="s">
        <v>5</v>
      </c>
      <c r="L64" s="23" t="s">
        <v>5</v>
      </c>
      <c r="M64" s="23" t="s">
        <v>5</v>
      </c>
      <c r="N64" s="23" t="s">
        <v>5</v>
      </c>
      <c r="O64" s="23" t="s">
        <v>5</v>
      </c>
      <c r="P64" s="23" t="s">
        <v>5</v>
      </c>
      <c r="Q64" s="23" t="s">
        <v>5</v>
      </c>
      <c r="R64" s="23" t="s">
        <v>5</v>
      </c>
      <c r="S64" s="23" t="s">
        <v>5</v>
      </c>
      <c r="T64" s="24" t="s">
        <v>5</v>
      </c>
    </row>
    <row r="65" spans="1:20" ht="13.5" customHeight="1">
      <c r="A65" s="14"/>
      <c r="B65" s="19" t="s">
        <v>13</v>
      </c>
      <c r="C65" s="19">
        <v>18.68</v>
      </c>
      <c r="D65" s="26">
        <v>14.6</v>
      </c>
      <c r="E65" s="19">
        <v>60.63</v>
      </c>
      <c r="F65" s="27">
        <v>43.7</v>
      </c>
      <c r="G65" s="27">
        <v>62.81</v>
      </c>
      <c r="H65" s="27">
        <v>67.61</v>
      </c>
      <c r="I65" s="23">
        <v>78.58</v>
      </c>
      <c r="J65" s="23">
        <v>34.47</v>
      </c>
      <c r="K65" s="23">
        <v>38.38</v>
      </c>
      <c r="L65" s="23">
        <v>47.13</v>
      </c>
      <c r="M65" s="23">
        <v>112.07</v>
      </c>
      <c r="N65" s="23">
        <v>109.55999999999997</v>
      </c>
      <c r="O65" s="23">
        <v>148</v>
      </c>
      <c r="P65" s="23">
        <v>197.69999999999996</v>
      </c>
      <c r="Q65" s="23">
        <v>269.1001099999999</v>
      </c>
      <c r="R65" s="23">
        <v>258.9868999999997</v>
      </c>
      <c r="S65" s="23">
        <v>247</v>
      </c>
      <c r="T65" s="24">
        <v>286</v>
      </c>
    </row>
    <row r="66" spans="1:20" ht="13.5" customHeight="1">
      <c r="A66" s="14"/>
      <c r="B66" s="19" t="s">
        <v>14</v>
      </c>
      <c r="C66" s="25"/>
      <c r="D66" s="25"/>
      <c r="E66" s="25"/>
      <c r="F66" s="23"/>
      <c r="G66" s="23"/>
      <c r="H66" s="23"/>
      <c r="I66" s="23" t="s">
        <v>5</v>
      </c>
      <c r="J66" s="23" t="s">
        <v>5</v>
      </c>
      <c r="K66" s="23">
        <v>0.29</v>
      </c>
      <c r="L66" s="23" t="s">
        <v>5</v>
      </c>
      <c r="M66" s="23" t="s">
        <v>5</v>
      </c>
      <c r="N66" s="23" t="s">
        <v>5</v>
      </c>
      <c r="O66" s="23" t="s">
        <v>5</v>
      </c>
      <c r="P66" s="23" t="s">
        <v>5</v>
      </c>
      <c r="Q66" s="23" t="s">
        <v>5</v>
      </c>
      <c r="R66" s="23" t="s">
        <v>5</v>
      </c>
      <c r="S66" s="23" t="s">
        <v>5</v>
      </c>
      <c r="T66" s="24">
        <v>98.7</v>
      </c>
    </row>
    <row r="67" spans="1:20" ht="13.5" customHeight="1">
      <c r="A67" s="14"/>
      <c r="B67" s="19"/>
      <c r="C67" s="19"/>
      <c r="D67" s="19"/>
      <c r="E67" s="19"/>
      <c r="F67" s="27"/>
      <c r="G67" s="27"/>
      <c r="H67" s="27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/>
    </row>
    <row r="68" spans="1:20" ht="13.5" customHeight="1">
      <c r="A68" s="14" t="s">
        <v>28</v>
      </c>
      <c r="B68" s="19"/>
      <c r="C68" s="35">
        <f>SUM(C70:C71)</f>
        <v>111.18</v>
      </c>
      <c r="D68" s="35">
        <f>SUM(D70:D71)</f>
        <v>9.4</v>
      </c>
      <c r="E68" s="35">
        <f>SUM(E70:E71)</f>
        <v>3.77</v>
      </c>
      <c r="F68" s="36">
        <f>SUM(F70:F71)</f>
        <v>51.33</v>
      </c>
      <c r="G68" s="36">
        <f>SUM(G70:G71)</f>
        <v>497.02</v>
      </c>
      <c r="H68" s="36">
        <f>SUM(H69:H72)</f>
        <v>130.06</v>
      </c>
      <c r="I68" s="36">
        <f aca="true" t="shared" si="11" ref="I68:Q68">SUM(I69:I72)</f>
        <v>300.66</v>
      </c>
      <c r="J68" s="36">
        <f t="shared" si="11"/>
        <v>132.85</v>
      </c>
      <c r="K68" s="36">
        <f t="shared" si="11"/>
        <v>18</v>
      </c>
      <c r="L68" s="36">
        <f t="shared" si="11"/>
        <v>76.68</v>
      </c>
      <c r="M68" s="36">
        <f t="shared" si="11"/>
        <v>963.8</v>
      </c>
      <c r="N68" s="36">
        <f t="shared" si="11"/>
        <v>142.2491</v>
      </c>
      <c r="O68" s="36">
        <f t="shared" si="11"/>
        <v>230.59</v>
      </c>
      <c r="P68" s="36">
        <f t="shared" si="11"/>
        <v>491.59577777777776</v>
      </c>
      <c r="Q68" s="36">
        <f t="shared" si="11"/>
        <v>389.7775</v>
      </c>
      <c r="R68" s="36">
        <f>SUM(R69:R72)</f>
        <v>304.64</v>
      </c>
      <c r="S68" s="36">
        <f>SUM(S69:S72)</f>
        <v>837.79972</v>
      </c>
      <c r="T68" s="37">
        <f>SUM(T69:T72)</f>
        <v>807.8059999999998</v>
      </c>
    </row>
    <row r="69" spans="1:20" ht="13.5" customHeight="1">
      <c r="A69" s="14"/>
      <c r="B69" s="19" t="s">
        <v>29</v>
      </c>
      <c r="C69" s="35"/>
      <c r="D69" s="35"/>
      <c r="E69" s="35"/>
      <c r="F69" s="23" t="s">
        <v>5</v>
      </c>
      <c r="G69" s="23" t="s">
        <v>5</v>
      </c>
      <c r="H69" s="23" t="s">
        <v>5</v>
      </c>
      <c r="I69" s="23" t="s">
        <v>5</v>
      </c>
      <c r="J69" s="23" t="s">
        <v>5</v>
      </c>
      <c r="K69" s="23" t="s">
        <v>5</v>
      </c>
      <c r="L69" s="23" t="s">
        <v>5</v>
      </c>
      <c r="M69" s="23" t="s">
        <v>5</v>
      </c>
      <c r="N69" s="23" t="s">
        <v>5</v>
      </c>
      <c r="O69" s="27">
        <v>15.4</v>
      </c>
      <c r="P69" s="27">
        <v>4.1</v>
      </c>
      <c r="Q69" s="23">
        <v>3.07</v>
      </c>
      <c r="R69" s="27">
        <v>1.5799999999999998</v>
      </c>
      <c r="S69" s="23" t="s">
        <v>5</v>
      </c>
      <c r="T69" s="24">
        <v>1.55</v>
      </c>
    </row>
    <row r="70" spans="1:20" ht="13.5" customHeight="1">
      <c r="A70" s="14"/>
      <c r="B70" s="19" t="s">
        <v>16</v>
      </c>
      <c r="C70" s="26">
        <v>110.64</v>
      </c>
      <c r="D70" s="26">
        <v>9</v>
      </c>
      <c r="E70" s="26">
        <v>3</v>
      </c>
      <c r="F70" s="27">
        <v>50.87</v>
      </c>
      <c r="G70" s="27">
        <v>497.02</v>
      </c>
      <c r="H70" s="27">
        <v>130.06</v>
      </c>
      <c r="I70" s="23">
        <v>300.66</v>
      </c>
      <c r="J70" s="23">
        <v>132.85</v>
      </c>
      <c r="K70" s="23">
        <v>18</v>
      </c>
      <c r="L70" s="23">
        <v>76.68</v>
      </c>
      <c r="M70" s="23">
        <v>963.8</v>
      </c>
      <c r="N70" s="23">
        <v>142.2491</v>
      </c>
      <c r="O70" s="23">
        <v>215.19</v>
      </c>
      <c r="P70" s="23">
        <v>487.49577777777773</v>
      </c>
      <c r="Q70" s="23">
        <v>386.7075</v>
      </c>
      <c r="R70" s="23">
        <v>303.06</v>
      </c>
      <c r="S70" s="23">
        <v>836.78972</v>
      </c>
      <c r="T70" s="24">
        <v>805.0909999999999</v>
      </c>
    </row>
    <row r="71" spans="1:20" ht="13.5" customHeight="1">
      <c r="A71" s="14"/>
      <c r="B71" s="19" t="s">
        <v>12</v>
      </c>
      <c r="C71" s="26">
        <v>0.54</v>
      </c>
      <c r="D71" s="26">
        <v>0.4</v>
      </c>
      <c r="E71" s="19">
        <v>0.77</v>
      </c>
      <c r="F71" s="27">
        <v>0.46</v>
      </c>
      <c r="G71" s="23" t="s">
        <v>5</v>
      </c>
      <c r="H71" s="23" t="s">
        <v>5</v>
      </c>
      <c r="I71" s="23" t="s">
        <v>5</v>
      </c>
      <c r="J71" s="23" t="s">
        <v>5</v>
      </c>
      <c r="K71" s="23" t="s">
        <v>5</v>
      </c>
      <c r="L71" s="23" t="s">
        <v>5</v>
      </c>
      <c r="M71" s="23" t="s">
        <v>5</v>
      </c>
      <c r="N71" s="23" t="s">
        <v>5</v>
      </c>
      <c r="O71" s="23" t="s">
        <v>5</v>
      </c>
      <c r="P71" s="23" t="s">
        <v>5</v>
      </c>
      <c r="Q71" s="23" t="s">
        <v>5</v>
      </c>
      <c r="R71" s="23" t="s">
        <v>5</v>
      </c>
      <c r="S71" s="23">
        <v>1.01</v>
      </c>
      <c r="T71" s="24">
        <v>1.165</v>
      </c>
    </row>
    <row r="72" spans="1:20" ht="13.5" customHeight="1">
      <c r="A72" s="14"/>
      <c r="B72" s="19" t="s">
        <v>14</v>
      </c>
      <c r="C72" s="28" t="s">
        <v>5</v>
      </c>
      <c r="D72" s="28" t="s">
        <v>5</v>
      </c>
      <c r="E72" s="26"/>
      <c r="F72" s="27"/>
      <c r="G72" s="27">
        <v>0.02</v>
      </c>
      <c r="H72" s="23" t="s">
        <v>5</v>
      </c>
      <c r="I72" s="23" t="s">
        <v>5</v>
      </c>
      <c r="J72" s="23" t="s">
        <v>5</v>
      </c>
      <c r="K72" s="23" t="s">
        <v>5</v>
      </c>
      <c r="L72" s="23" t="s">
        <v>5</v>
      </c>
      <c r="M72" s="23" t="s">
        <v>5</v>
      </c>
      <c r="N72" s="23" t="s">
        <v>5</v>
      </c>
      <c r="O72" s="23" t="s">
        <v>5</v>
      </c>
      <c r="P72" s="23" t="s">
        <v>5</v>
      </c>
      <c r="Q72" s="23" t="s">
        <v>5</v>
      </c>
      <c r="R72" s="23" t="s">
        <v>5</v>
      </c>
      <c r="S72" s="23" t="s">
        <v>5</v>
      </c>
      <c r="T72" s="24" t="s">
        <v>5</v>
      </c>
    </row>
    <row r="73" spans="1:20" ht="13.5" customHeight="1">
      <c r="A73" s="14"/>
      <c r="B73" s="19"/>
      <c r="C73" s="19"/>
      <c r="D73" s="19"/>
      <c r="E73" s="19"/>
      <c r="F73" s="27"/>
      <c r="G73" s="27"/>
      <c r="H73" s="27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4"/>
    </row>
    <row r="74" spans="1:20" ht="13.5" customHeight="1">
      <c r="A74" s="14" t="s">
        <v>30</v>
      </c>
      <c r="B74" s="19"/>
      <c r="C74" s="34">
        <f>SUM(C75)</f>
        <v>930.01</v>
      </c>
      <c r="D74" s="29">
        <f>SUM(D75)</f>
        <v>1138.87</v>
      </c>
      <c r="E74" s="29">
        <f>SUM(E75)</f>
        <v>1219.03</v>
      </c>
      <c r="F74" s="22">
        <f>SUM(F75)</f>
        <v>1337.66</v>
      </c>
      <c r="G74" s="22">
        <f>SUM(G75)</f>
        <v>1981.98</v>
      </c>
      <c r="H74" s="22">
        <f>SUM(H75:H78)</f>
        <v>2119.49</v>
      </c>
      <c r="I74" s="22">
        <f>SUM(I75:I79)</f>
        <v>1651.78</v>
      </c>
      <c r="J74" s="22">
        <f aca="true" t="shared" si="12" ref="J74:T74">SUM(J75:J79)</f>
        <v>1758.05</v>
      </c>
      <c r="K74" s="22">
        <f t="shared" si="12"/>
        <v>2078.85</v>
      </c>
      <c r="L74" s="22">
        <f t="shared" si="12"/>
        <v>1757.93</v>
      </c>
      <c r="M74" s="22">
        <f t="shared" si="12"/>
        <v>1847.87</v>
      </c>
      <c r="N74" s="22">
        <f t="shared" si="12"/>
        <v>1967.0640091451892</v>
      </c>
      <c r="O74" s="22">
        <f t="shared" si="12"/>
        <v>3412.53</v>
      </c>
      <c r="P74" s="22">
        <f t="shared" si="12"/>
        <v>2126.9737400000013</v>
      </c>
      <c r="Q74" s="22">
        <f t="shared" si="12"/>
        <v>1629.5272999999993</v>
      </c>
      <c r="R74" s="22">
        <f t="shared" si="12"/>
        <v>1214.77913</v>
      </c>
      <c r="S74" s="22">
        <f t="shared" si="12"/>
        <v>2983.8222785796</v>
      </c>
      <c r="T74" s="30">
        <f t="shared" si="12"/>
        <v>2757.223500000006</v>
      </c>
    </row>
    <row r="75" spans="1:20" ht="13.5" customHeight="1">
      <c r="A75" s="14"/>
      <c r="B75" s="19" t="s">
        <v>13</v>
      </c>
      <c r="C75" s="19">
        <v>930.01</v>
      </c>
      <c r="D75" s="31">
        <v>1138.87</v>
      </c>
      <c r="E75" s="31">
        <v>1219.03</v>
      </c>
      <c r="F75" s="23">
        <v>1337.66</v>
      </c>
      <c r="G75" s="23">
        <v>1981.98</v>
      </c>
      <c r="H75" s="23">
        <v>2119.49</v>
      </c>
      <c r="I75" s="23">
        <v>1651.78</v>
      </c>
      <c r="J75" s="23">
        <v>1758.05</v>
      </c>
      <c r="K75" s="23">
        <v>2078.85</v>
      </c>
      <c r="L75" s="23">
        <v>1757.93</v>
      </c>
      <c r="M75" s="23">
        <v>1847.87</v>
      </c>
      <c r="N75" s="23">
        <v>1967.0640091451892</v>
      </c>
      <c r="O75" s="23">
        <v>3412.53</v>
      </c>
      <c r="P75" s="23">
        <v>2126.9737400000013</v>
      </c>
      <c r="Q75" s="23">
        <v>1614.7415999999994</v>
      </c>
      <c r="R75" s="23">
        <v>1177.55</v>
      </c>
      <c r="S75" s="23">
        <v>2262.9622789796</v>
      </c>
      <c r="T75" s="24">
        <v>2687.623500000006</v>
      </c>
    </row>
    <row r="76" spans="1:20" ht="13.5" customHeight="1">
      <c r="A76" s="14"/>
      <c r="B76" s="19" t="s">
        <v>8</v>
      </c>
      <c r="C76" s="19"/>
      <c r="D76" s="31"/>
      <c r="E76" s="31"/>
      <c r="F76" s="23" t="s">
        <v>5</v>
      </c>
      <c r="G76" s="23" t="s">
        <v>5</v>
      </c>
      <c r="H76" s="23" t="s">
        <v>5</v>
      </c>
      <c r="I76" s="23" t="s">
        <v>5</v>
      </c>
      <c r="J76" s="23" t="s">
        <v>5</v>
      </c>
      <c r="K76" s="23" t="s">
        <v>5</v>
      </c>
      <c r="L76" s="23" t="s">
        <v>5</v>
      </c>
      <c r="M76" s="23" t="s">
        <v>5</v>
      </c>
      <c r="N76" s="23" t="s">
        <v>5</v>
      </c>
      <c r="O76" s="23" t="s">
        <v>5</v>
      </c>
      <c r="P76" s="23" t="s">
        <v>5</v>
      </c>
      <c r="Q76" s="23">
        <v>2.8901999999999997</v>
      </c>
      <c r="R76" s="23">
        <v>5.645000000000001</v>
      </c>
      <c r="S76" s="23">
        <v>707.2299996</v>
      </c>
      <c r="T76" s="24" t="s">
        <v>5</v>
      </c>
    </row>
    <row r="77" spans="1:20" ht="13.5" customHeight="1">
      <c r="A77" s="14"/>
      <c r="B77" s="19" t="s">
        <v>9</v>
      </c>
      <c r="C77" s="19"/>
      <c r="D77" s="31"/>
      <c r="E77" s="31"/>
      <c r="F77" s="23" t="s">
        <v>5</v>
      </c>
      <c r="G77" s="23" t="s">
        <v>5</v>
      </c>
      <c r="H77" s="23" t="s">
        <v>5</v>
      </c>
      <c r="I77" s="23" t="s">
        <v>5</v>
      </c>
      <c r="J77" s="23" t="s">
        <v>5</v>
      </c>
      <c r="K77" s="23" t="s">
        <v>5</v>
      </c>
      <c r="L77" s="23" t="s">
        <v>5</v>
      </c>
      <c r="M77" s="23" t="s">
        <v>5</v>
      </c>
      <c r="N77" s="23" t="s">
        <v>5</v>
      </c>
      <c r="O77" s="23" t="s">
        <v>5</v>
      </c>
      <c r="P77" s="23" t="s">
        <v>5</v>
      </c>
      <c r="Q77" s="23">
        <v>6.0738</v>
      </c>
      <c r="R77" s="23">
        <v>6.68</v>
      </c>
      <c r="S77" s="23">
        <v>13.63</v>
      </c>
      <c r="T77" s="24" t="s">
        <v>5</v>
      </c>
    </row>
    <row r="78" spans="1:20" ht="13.5" customHeight="1">
      <c r="A78" s="14"/>
      <c r="B78" s="19" t="s">
        <v>31</v>
      </c>
      <c r="C78" s="19"/>
      <c r="D78" s="31"/>
      <c r="E78" s="31"/>
      <c r="F78" s="23" t="s">
        <v>5</v>
      </c>
      <c r="G78" s="23" t="s">
        <v>5</v>
      </c>
      <c r="H78" s="23" t="s">
        <v>5</v>
      </c>
      <c r="I78" s="23" t="s">
        <v>5</v>
      </c>
      <c r="J78" s="23" t="s">
        <v>5</v>
      </c>
      <c r="K78" s="23" t="s">
        <v>5</v>
      </c>
      <c r="L78" s="23" t="s">
        <v>5</v>
      </c>
      <c r="M78" s="23" t="s">
        <v>5</v>
      </c>
      <c r="N78" s="23" t="s">
        <v>5</v>
      </c>
      <c r="O78" s="23" t="s">
        <v>5</v>
      </c>
      <c r="P78" s="23" t="s">
        <v>5</v>
      </c>
      <c r="Q78" s="23">
        <v>5.8217</v>
      </c>
      <c r="R78" s="23">
        <v>24.90413</v>
      </c>
      <c r="S78" s="23" t="s">
        <v>5</v>
      </c>
      <c r="T78" s="24" t="s">
        <v>5</v>
      </c>
    </row>
    <row r="79" spans="1:20" ht="13.5" customHeight="1">
      <c r="A79" s="14"/>
      <c r="B79" s="19" t="s">
        <v>14</v>
      </c>
      <c r="C79" s="19"/>
      <c r="D79" s="31"/>
      <c r="E79" s="31"/>
      <c r="F79" s="23"/>
      <c r="G79" s="23"/>
      <c r="H79" s="23"/>
      <c r="I79" s="23" t="s">
        <v>5</v>
      </c>
      <c r="J79" s="23" t="s">
        <v>5</v>
      </c>
      <c r="K79" s="23" t="s">
        <v>5</v>
      </c>
      <c r="L79" s="23" t="s">
        <v>5</v>
      </c>
      <c r="M79" s="23" t="s">
        <v>5</v>
      </c>
      <c r="N79" s="23" t="s">
        <v>5</v>
      </c>
      <c r="O79" s="23" t="s">
        <v>5</v>
      </c>
      <c r="P79" s="23" t="s">
        <v>5</v>
      </c>
      <c r="Q79" s="23" t="s">
        <v>5</v>
      </c>
      <c r="R79" s="23" t="s">
        <v>5</v>
      </c>
      <c r="S79" s="23" t="s">
        <v>5</v>
      </c>
      <c r="T79" s="24">
        <v>69.6</v>
      </c>
    </row>
    <row r="80" spans="1:20" ht="13.5" customHeight="1">
      <c r="A80" s="14"/>
      <c r="B80" s="19"/>
      <c r="C80" s="19"/>
      <c r="D80" s="19"/>
      <c r="E80" s="19"/>
      <c r="F80" s="27"/>
      <c r="G80" s="27"/>
      <c r="H80" s="27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4"/>
    </row>
    <row r="81" spans="1:20" ht="13.5" customHeight="1">
      <c r="A81" s="14" t="s">
        <v>32</v>
      </c>
      <c r="B81" s="19"/>
      <c r="C81" s="34">
        <f>SUM(C82:C84)</f>
        <v>6.71</v>
      </c>
      <c r="D81" s="34">
        <f>SUM(D82:D84)</f>
        <v>12.34</v>
      </c>
      <c r="E81" s="35">
        <f>SUM(E82:E84)</f>
        <v>22.5</v>
      </c>
      <c r="F81" s="36">
        <f>SUM(F82:F84)</f>
        <v>15.4</v>
      </c>
      <c r="G81" s="36">
        <f>SUM(G82:G84)</f>
        <v>16.5</v>
      </c>
      <c r="H81" s="36">
        <f>SUM(H82:H85)</f>
        <v>28.91</v>
      </c>
      <c r="I81" s="36">
        <f aca="true" t="shared" si="13" ref="I81:Q81">SUM(I82:I85)</f>
        <v>17.76</v>
      </c>
      <c r="J81" s="36">
        <f t="shared" si="13"/>
        <v>13.34</v>
      </c>
      <c r="K81" s="36">
        <f t="shared" si="13"/>
        <v>207.77</v>
      </c>
      <c r="L81" s="36">
        <f t="shared" si="13"/>
        <v>73.98</v>
      </c>
      <c r="M81" s="36">
        <f t="shared" si="13"/>
        <v>63.54</v>
      </c>
      <c r="N81" s="36">
        <f t="shared" si="13"/>
        <v>6.894</v>
      </c>
      <c r="O81" s="36">
        <f t="shared" si="13"/>
        <v>9.36</v>
      </c>
      <c r="P81" s="36">
        <f t="shared" si="13"/>
        <v>9.561</v>
      </c>
      <c r="Q81" s="36">
        <f t="shared" si="13"/>
        <v>50.20399999999999</v>
      </c>
      <c r="R81" s="36">
        <f>SUM(R82:R85)</f>
        <v>125.73750000000005</v>
      </c>
      <c r="S81" s="36">
        <f>SUM(S82:S85)</f>
        <v>125.42994999999999</v>
      </c>
      <c r="T81" s="37">
        <f>SUM(T82:T85)</f>
        <v>129.27325</v>
      </c>
    </row>
    <row r="82" spans="1:20" ht="13.5" customHeight="1">
      <c r="A82" s="14"/>
      <c r="B82" s="19" t="s">
        <v>27</v>
      </c>
      <c r="C82" s="19">
        <v>0.65</v>
      </c>
      <c r="D82" s="25" t="s">
        <v>5</v>
      </c>
      <c r="E82" s="25" t="s">
        <v>5</v>
      </c>
      <c r="F82" s="23" t="s">
        <v>5</v>
      </c>
      <c r="G82" s="27">
        <v>0.25</v>
      </c>
      <c r="H82" s="27">
        <v>1.44</v>
      </c>
      <c r="I82" s="23">
        <v>1.39</v>
      </c>
      <c r="J82" s="23">
        <v>1.8</v>
      </c>
      <c r="K82" s="23">
        <v>0.45</v>
      </c>
      <c r="L82" s="23" t="s">
        <v>5</v>
      </c>
      <c r="M82" s="23" t="s">
        <v>5</v>
      </c>
      <c r="N82" s="23" t="s">
        <v>5</v>
      </c>
      <c r="O82" s="23" t="s">
        <v>5</v>
      </c>
      <c r="P82" s="23" t="s">
        <v>5</v>
      </c>
      <c r="Q82" s="23" t="s">
        <v>5</v>
      </c>
      <c r="R82" s="23">
        <v>1.77</v>
      </c>
      <c r="S82" s="23" t="s">
        <v>5</v>
      </c>
      <c r="T82" s="24" t="s">
        <v>5</v>
      </c>
    </row>
    <row r="83" spans="1:20" ht="13.5" customHeight="1">
      <c r="A83" s="14"/>
      <c r="B83" s="19" t="s">
        <v>12</v>
      </c>
      <c r="C83" s="25" t="s">
        <v>5</v>
      </c>
      <c r="D83" s="25" t="s">
        <v>5</v>
      </c>
      <c r="E83" s="25" t="s">
        <v>5</v>
      </c>
      <c r="F83" s="23" t="s">
        <v>5</v>
      </c>
      <c r="G83" s="23" t="s">
        <v>5</v>
      </c>
      <c r="H83" s="27">
        <v>0.28</v>
      </c>
      <c r="I83" s="23" t="s">
        <v>5</v>
      </c>
      <c r="J83" s="23" t="s">
        <v>5</v>
      </c>
      <c r="K83" s="23">
        <v>1.3</v>
      </c>
      <c r="L83" s="23" t="s">
        <v>5</v>
      </c>
      <c r="M83" s="23" t="s">
        <v>5</v>
      </c>
      <c r="N83" s="23" t="s">
        <v>5</v>
      </c>
      <c r="O83" s="23" t="s">
        <v>5</v>
      </c>
      <c r="P83" s="23" t="s">
        <v>5</v>
      </c>
      <c r="Q83" s="23">
        <v>0.97</v>
      </c>
      <c r="R83" s="23">
        <v>1.8885</v>
      </c>
      <c r="S83" s="23">
        <v>5.121</v>
      </c>
      <c r="T83" s="24">
        <v>2.242</v>
      </c>
    </row>
    <row r="84" spans="1:20" ht="13.5" customHeight="1">
      <c r="A84" s="14"/>
      <c r="B84" s="19" t="s">
        <v>13</v>
      </c>
      <c r="C84" s="19">
        <v>6.06</v>
      </c>
      <c r="D84" s="19">
        <v>12.34</v>
      </c>
      <c r="E84" s="26">
        <v>22.5</v>
      </c>
      <c r="F84" s="27">
        <v>15.4</v>
      </c>
      <c r="G84" s="27">
        <v>16.25</v>
      </c>
      <c r="H84" s="27">
        <v>27.19</v>
      </c>
      <c r="I84" s="23">
        <v>16.37</v>
      </c>
      <c r="J84" s="23">
        <v>11.54</v>
      </c>
      <c r="K84" s="23">
        <v>206.02</v>
      </c>
      <c r="L84" s="23">
        <v>73.98</v>
      </c>
      <c r="M84" s="23">
        <v>63.54</v>
      </c>
      <c r="N84" s="23">
        <v>6.894</v>
      </c>
      <c r="O84" s="23">
        <v>9.36</v>
      </c>
      <c r="P84" s="23">
        <v>9.561</v>
      </c>
      <c r="Q84" s="23">
        <v>49.233999999999995</v>
      </c>
      <c r="R84" s="23">
        <v>122.07900000000005</v>
      </c>
      <c r="S84" s="23">
        <v>120.30895</v>
      </c>
      <c r="T84" s="24">
        <v>124.77125</v>
      </c>
    </row>
    <row r="85" spans="1:20" ht="13.5" customHeight="1">
      <c r="A85" s="14"/>
      <c r="B85" s="19" t="s">
        <v>14</v>
      </c>
      <c r="C85" s="25" t="s">
        <v>5</v>
      </c>
      <c r="D85" s="25" t="s">
        <v>5</v>
      </c>
      <c r="E85" s="25" t="s">
        <v>5</v>
      </c>
      <c r="F85" s="23" t="s">
        <v>5</v>
      </c>
      <c r="G85" s="27">
        <v>0.09</v>
      </c>
      <c r="H85" s="23" t="s">
        <v>5</v>
      </c>
      <c r="I85" s="23" t="s">
        <v>5</v>
      </c>
      <c r="J85" s="23" t="s">
        <v>5</v>
      </c>
      <c r="K85" s="32" t="s">
        <v>5</v>
      </c>
      <c r="L85" s="32" t="s">
        <v>5</v>
      </c>
      <c r="M85" s="32" t="s">
        <v>5</v>
      </c>
      <c r="N85" s="32" t="s">
        <v>5</v>
      </c>
      <c r="O85" s="32" t="s">
        <v>5</v>
      </c>
      <c r="P85" s="32" t="s">
        <v>5</v>
      </c>
      <c r="Q85" s="32" t="s">
        <v>5</v>
      </c>
      <c r="R85" s="32" t="s">
        <v>5</v>
      </c>
      <c r="S85" s="32" t="s">
        <v>5</v>
      </c>
      <c r="T85" s="33">
        <v>2.26</v>
      </c>
    </row>
    <row r="86" spans="1:20" ht="13.5" customHeight="1">
      <c r="A86" s="14"/>
      <c r="B86" s="19"/>
      <c r="C86" s="19"/>
      <c r="D86" s="19"/>
      <c r="E86" s="19"/>
      <c r="F86" s="27"/>
      <c r="G86" s="27"/>
      <c r="H86" s="27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4"/>
    </row>
    <row r="87" spans="1:20" ht="13.5" customHeight="1">
      <c r="A87" s="14" t="s">
        <v>33</v>
      </c>
      <c r="B87" s="19"/>
      <c r="C87" s="35">
        <f aca="true" t="shared" si="14" ref="C87:T87">SUM(C89)</f>
        <v>78.2</v>
      </c>
      <c r="D87" s="35">
        <f t="shared" si="14"/>
        <v>12.28</v>
      </c>
      <c r="E87" s="35">
        <f t="shared" si="14"/>
        <v>0</v>
      </c>
      <c r="F87" s="36">
        <f t="shared" si="14"/>
        <v>0</v>
      </c>
      <c r="G87" s="36">
        <f t="shared" si="14"/>
        <v>0</v>
      </c>
      <c r="H87" s="36">
        <f t="shared" si="14"/>
        <v>0</v>
      </c>
      <c r="I87" s="36">
        <f>SUM(I88:I89)</f>
        <v>0</v>
      </c>
      <c r="J87" s="36">
        <f aca="true" t="shared" si="15" ref="J87:T87">SUM(J88:J89)</f>
        <v>0</v>
      </c>
      <c r="K87" s="36">
        <f t="shared" si="15"/>
        <v>0</v>
      </c>
      <c r="L87" s="36">
        <f t="shared" si="15"/>
        <v>0</v>
      </c>
      <c r="M87" s="36">
        <f t="shared" si="15"/>
        <v>0</v>
      </c>
      <c r="N87" s="36">
        <f t="shared" si="15"/>
        <v>0</v>
      </c>
      <c r="O87" s="36">
        <f t="shared" si="15"/>
        <v>0</v>
      </c>
      <c r="P87" s="36">
        <f t="shared" si="15"/>
        <v>0</v>
      </c>
      <c r="Q87" s="36">
        <f t="shared" si="15"/>
        <v>0</v>
      </c>
      <c r="R87" s="36">
        <f t="shared" si="15"/>
        <v>0</v>
      </c>
      <c r="S87" s="36">
        <f t="shared" si="15"/>
        <v>0</v>
      </c>
      <c r="T87" s="37">
        <f t="shared" si="15"/>
        <v>7.619</v>
      </c>
    </row>
    <row r="88" spans="1:20" ht="13.5" customHeight="1">
      <c r="A88" s="14"/>
      <c r="B88" s="19" t="s">
        <v>12</v>
      </c>
      <c r="C88" s="35"/>
      <c r="D88" s="35"/>
      <c r="E88" s="35"/>
      <c r="F88" s="36"/>
      <c r="G88" s="36"/>
      <c r="H88" s="36"/>
      <c r="I88" s="23" t="s">
        <v>5</v>
      </c>
      <c r="J88" s="23" t="s">
        <v>5</v>
      </c>
      <c r="K88" s="23" t="s">
        <v>5</v>
      </c>
      <c r="L88" s="23" t="s">
        <v>5</v>
      </c>
      <c r="M88" s="23" t="s">
        <v>5</v>
      </c>
      <c r="N88" s="23" t="s">
        <v>5</v>
      </c>
      <c r="O88" s="23" t="s">
        <v>5</v>
      </c>
      <c r="P88" s="23" t="s">
        <v>5</v>
      </c>
      <c r="Q88" s="23" t="s">
        <v>5</v>
      </c>
      <c r="R88" s="23" t="s">
        <v>5</v>
      </c>
      <c r="S88" s="23" t="s">
        <v>5</v>
      </c>
      <c r="T88" s="37">
        <v>7.619</v>
      </c>
    </row>
    <row r="89" spans="1:20" ht="13.5" customHeight="1">
      <c r="A89" s="14"/>
      <c r="B89" s="19" t="s">
        <v>14</v>
      </c>
      <c r="C89" s="26">
        <v>78.2</v>
      </c>
      <c r="D89" s="26">
        <v>12.28</v>
      </c>
      <c r="E89" s="25" t="s">
        <v>5</v>
      </c>
      <c r="F89" s="23" t="s">
        <v>5</v>
      </c>
      <c r="G89" s="23" t="s">
        <v>5</v>
      </c>
      <c r="H89" s="23" t="s">
        <v>5</v>
      </c>
      <c r="I89" s="23" t="s">
        <v>5</v>
      </c>
      <c r="J89" s="23" t="s">
        <v>5</v>
      </c>
      <c r="K89" s="23" t="s">
        <v>5</v>
      </c>
      <c r="L89" s="23" t="s">
        <v>5</v>
      </c>
      <c r="M89" s="23" t="s">
        <v>5</v>
      </c>
      <c r="N89" s="23" t="s">
        <v>5</v>
      </c>
      <c r="O89" s="23" t="s">
        <v>5</v>
      </c>
      <c r="P89" s="23" t="s">
        <v>5</v>
      </c>
      <c r="Q89" s="23" t="s">
        <v>5</v>
      </c>
      <c r="R89" s="23" t="s">
        <v>5</v>
      </c>
      <c r="S89" s="23" t="s">
        <v>5</v>
      </c>
      <c r="T89" s="24" t="s">
        <v>5</v>
      </c>
    </row>
    <row r="90" spans="1:20" ht="13.5" customHeight="1">
      <c r="A90" s="14"/>
      <c r="B90" s="19"/>
      <c r="C90" s="19"/>
      <c r="D90" s="19"/>
      <c r="E90" s="19"/>
      <c r="F90" s="27"/>
      <c r="G90" s="27"/>
      <c r="H90" s="27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4"/>
    </row>
    <row r="91" spans="1:20" ht="13.5" customHeight="1">
      <c r="A91" s="14" t="s">
        <v>34</v>
      </c>
      <c r="B91" s="19"/>
      <c r="C91" s="39">
        <f aca="true" t="shared" si="16" ref="C91:N91">SUM(C93:C95)</f>
        <v>1933.82</v>
      </c>
      <c r="D91" s="39">
        <f t="shared" si="16"/>
        <v>1421.29</v>
      </c>
      <c r="E91" s="39">
        <f t="shared" si="16"/>
        <v>1317.61</v>
      </c>
      <c r="F91" s="36">
        <f t="shared" si="16"/>
        <v>1600.56</v>
      </c>
      <c r="G91" s="36">
        <f t="shared" si="16"/>
        <v>1331.69</v>
      </c>
      <c r="H91" s="36">
        <f t="shared" si="16"/>
        <v>294.15</v>
      </c>
      <c r="I91" s="36">
        <f t="shared" si="16"/>
        <v>192.35</v>
      </c>
      <c r="J91" s="36">
        <f t="shared" si="16"/>
        <v>198.77</v>
      </c>
      <c r="K91" s="36">
        <f t="shared" si="16"/>
        <v>187.82000000000002</v>
      </c>
      <c r="L91" s="36">
        <f t="shared" si="16"/>
        <v>221.87</v>
      </c>
      <c r="M91" s="36">
        <f t="shared" si="16"/>
        <v>820.91</v>
      </c>
      <c r="N91" s="36">
        <f t="shared" si="16"/>
        <v>142.158356</v>
      </c>
      <c r="O91" s="36">
        <f aca="true" t="shared" si="17" ref="O91:T91">SUM(O92:O95)</f>
        <v>371.44</v>
      </c>
      <c r="P91" s="36">
        <f t="shared" si="17"/>
        <v>438.0463</v>
      </c>
      <c r="Q91" s="36">
        <f t="shared" si="17"/>
        <v>461.9286900000001</v>
      </c>
      <c r="R91" s="36">
        <f t="shared" si="17"/>
        <v>436.86912</v>
      </c>
      <c r="S91" s="36">
        <f t="shared" si="17"/>
        <v>525.04451</v>
      </c>
      <c r="T91" s="37">
        <f t="shared" si="17"/>
        <v>500.0299999999998</v>
      </c>
    </row>
    <row r="92" spans="1:20" ht="13.5" customHeight="1">
      <c r="A92" s="14"/>
      <c r="B92" s="19" t="s">
        <v>29</v>
      </c>
      <c r="C92" s="39"/>
      <c r="D92" s="39"/>
      <c r="E92" s="39"/>
      <c r="F92" s="23" t="s">
        <v>5</v>
      </c>
      <c r="G92" s="23" t="s">
        <v>5</v>
      </c>
      <c r="H92" s="23" t="s">
        <v>5</v>
      </c>
      <c r="I92" s="23" t="s">
        <v>5</v>
      </c>
      <c r="J92" s="23" t="s">
        <v>5</v>
      </c>
      <c r="K92" s="23" t="s">
        <v>5</v>
      </c>
      <c r="L92" s="23" t="s">
        <v>5</v>
      </c>
      <c r="M92" s="23" t="s">
        <v>5</v>
      </c>
      <c r="N92" s="23" t="s">
        <v>5</v>
      </c>
      <c r="O92" s="27">
        <v>130.65</v>
      </c>
      <c r="P92" s="27">
        <v>39.973</v>
      </c>
      <c r="Q92" s="22" t="s">
        <v>5</v>
      </c>
      <c r="R92" s="23" t="s">
        <v>5</v>
      </c>
      <c r="S92" s="22">
        <v>1.27</v>
      </c>
      <c r="T92" s="24" t="s">
        <v>5</v>
      </c>
    </row>
    <row r="93" spans="1:20" ht="13.5" customHeight="1">
      <c r="A93" s="14"/>
      <c r="B93" s="19" t="s">
        <v>16</v>
      </c>
      <c r="C93" s="31">
        <v>1933.82</v>
      </c>
      <c r="D93" s="31">
        <v>1421.29</v>
      </c>
      <c r="E93" s="31">
        <v>1260.76</v>
      </c>
      <c r="F93" s="23">
        <v>1520.57</v>
      </c>
      <c r="G93" s="23">
        <v>1174.91</v>
      </c>
      <c r="H93" s="23" t="s">
        <v>5</v>
      </c>
      <c r="I93" s="23" t="s">
        <v>5</v>
      </c>
      <c r="J93" s="22" t="s">
        <v>5</v>
      </c>
      <c r="K93" s="22" t="s">
        <v>5</v>
      </c>
      <c r="L93" s="22" t="s">
        <v>5</v>
      </c>
      <c r="M93" s="22" t="s">
        <v>5</v>
      </c>
      <c r="N93" s="22" t="s">
        <v>5</v>
      </c>
      <c r="O93" s="22" t="s">
        <v>5</v>
      </c>
      <c r="P93" s="22" t="s">
        <v>5</v>
      </c>
      <c r="Q93" s="22" t="s">
        <v>5</v>
      </c>
      <c r="R93" s="22" t="s">
        <v>5</v>
      </c>
      <c r="S93" s="22" t="s">
        <v>5</v>
      </c>
      <c r="T93" s="30" t="s">
        <v>5</v>
      </c>
    </row>
    <row r="94" spans="1:20" ht="13.5" customHeight="1">
      <c r="A94" s="14"/>
      <c r="B94" s="19" t="s">
        <v>12</v>
      </c>
      <c r="C94" s="25" t="s">
        <v>5</v>
      </c>
      <c r="D94" s="25" t="s">
        <v>5</v>
      </c>
      <c r="E94" s="25" t="s">
        <v>5</v>
      </c>
      <c r="F94" s="23">
        <v>1.15</v>
      </c>
      <c r="G94" s="23">
        <v>2.83</v>
      </c>
      <c r="H94" s="23">
        <v>3.12</v>
      </c>
      <c r="I94" s="23">
        <v>21.2</v>
      </c>
      <c r="J94" s="23">
        <v>8.16</v>
      </c>
      <c r="K94" s="23">
        <v>15.3</v>
      </c>
      <c r="L94" s="23">
        <v>40.72</v>
      </c>
      <c r="M94" s="23">
        <v>26.54</v>
      </c>
      <c r="N94" s="23">
        <v>58.764486</v>
      </c>
      <c r="O94" s="23">
        <v>112.47</v>
      </c>
      <c r="P94" s="23">
        <v>200.68730000000002</v>
      </c>
      <c r="Q94" s="23">
        <v>242.31869000000003</v>
      </c>
      <c r="R94" s="23">
        <v>183.71912</v>
      </c>
      <c r="S94" s="23">
        <v>151.99076</v>
      </c>
      <c r="T94" s="24">
        <v>76.35909099999999</v>
      </c>
    </row>
    <row r="95" spans="1:20" ht="13.5" customHeight="1">
      <c r="A95" s="14"/>
      <c r="B95" s="19" t="s">
        <v>13</v>
      </c>
      <c r="C95" s="25" t="s">
        <v>5</v>
      </c>
      <c r="D95" s="25" t="s">
        <v>5</v>
      </c>
      <c r="E95" s="19">
        <v>56.85</v>
      </c>
      <c r="F95" s="23">
        <v>78.84</v>
      </c>
      <c r="G95" s="23">
        <v>153.95</v>
      </c>
      <c r="H95" s="23">
        <v>291.03</v>
      </c>
      <c r="I95" s="23">
        <v>171.15</v>
      </c>
      <c r="J95" s="23">
        <v>190.61</v>
      </c>
      <c r="K95" s="23">
        <v>172.52</v>
      </c>
      <c r="L95" s="23">
        <v>181.15</v>
      </c>
      <c r="M95" s="23">
        <v>794.37</v>
      </c>
      <c r="N95" s="23">
        <v>83.39386999999999</v>
      </c>
      <c r="O95" s="23">
        <v>128.32</v>
      </c>
      <c r="P95" s="23">
        <v>197.386</v>
      </c>
      <c r="Q95" s="23">
        <v>219.61</v>
      </c>
      <c r="R95" s="23">
        <v>253.15</v>
      </c>
      <c r="S95" s="23">
        <v>371.78374999999994</v>
      </c>
      <c r="T95" s="24">
        <v>423.6709089999998</v>
      </c>
    </row>
    <row r="96" spans="1:20" ht="9.75" customHeight="1">
      <c r="A96" s="40"/>
      <c r="B96" s="41"/>
      <c r="C96" s="41"/>
      <c r="D96" s="41"/>
      <c r="E96" s="41"/>
      <c r="F96" s="42"/>
      <c r="G96" s="42"/>
      <c r="H96" s="42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4"/>
    </row>
    <row r="97" spans="1:20" ht="9.75" customHeight="1">
      <c r="A97" s="14"/>
      <c r="B97" s="19"/>
      <c r="C97" s="19"/>
      <c r="D97" s="19"/>
      <c r="E97" s="19"/>
      <c r="F97" s="27"/>
      <c r="G97" s="27"/>
      <c r="H97" s="27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/>
    </row>
    <row r="98" spans="1:20" ht="13.5" customHeight="1">
      <c r="A98" s="14" t="s">
        <v>35</v>
      </c>
      <c r="B98" s="19"/>
      <c r="C98" s="35">
        <f>SUM(C99:C105)</f>
        <v>0</v>
      </c>
      <c r="D98" s="35">
        <f>SUM(D99:D105)</f>
        <v>0</v>
      </c>
      <c r="E98" s="34">
        <f>SUM(E99:E105)</f>
        <v>15.48</v>
      </c>
      <c r="F98" s="36">
        <f>SUM(F99:F105)</f>
        <v>281.15000000000003</v>
      </c>
      <c r="G98" s="36">
        <f>SUM(G99:G105)</f>
        <v>443.99000000000007</v>
      </c>
      <c r="H98" s="36">
        <f>SUM(H99:H106)</f>
        <v>376.04999999999995</v>
      </c>
      <c r="I98" s="36">
        <f aca="true" t="shared" si="18" ref="I98:Q98">SUM(I99:I106)</f>
        <v>356.54</v>
      </c>
      <c r="J98" s="36">
        <f t="shared" si="18"/>
        <v>478.04999999999995</v>
      </c>
      <c r="K98" s="36">
        <f t="shared" si="18"/>
        <v>480.42</v>
      </c>
      <c r="L98" s="36">
        <f t="shared" si="18"/>
        <v>476.44999999999993</v>
      </c>
      <c r="M98" s="36">
        <f t="shared" si="18"/>
        <v>642.12</v>
      </c>
      <c r="N98" s="36">
        <f t="shared" si="18"/>
        <v>745.2757000000001</v>
      </c>
      <c r="O98" s="36">
        <f t="shared" si="18"/>
        <v>439.52</v>
      </c>
      <c r="P98" s="36">
        <f t="shared" si="18"/>
        <v>359.6864</v>
      </c>
      <c r="Q98" s="36">
        <f t="shared" si="18"/>
        <v>202.70354999999998</v>
      </c>
      <c r="R98" s="36">
        <f>SUM(R99:R106)</f>
        <v>209.78000000000003</v>
      </c>
      <c r="S98" s="36">
        <f>SUM(S99:S106)</f>
        <v>1136.52583</v>
      </c>
      <c r="T98" s="37">
        <f>SUM(T99:T106)</f>
        <v>1001.1345350000007</v>
      </c>
    </row>
    <row r="99" spans="1:20" ht="13.5" customHeight="1">
      <c r="A99" s="14"/>
      <c r="B99" s="19" t="s">
        <v>4</v>
      </c>
      <c r="C99" s="25" t="s">
        <v>5</v>
      </c>
      <c r="D99" s="25" t="s">
        <v>5</v>
      </c>
      <c r="E99" s="19">
        <v>0.02</v>
      </c>
      <c r="F99" s="27">
        <v>58.3</v>
      </c>
      <c r="G99" s="27">
        <v>61.03</v>
      </c>
      <c r="H99" s="27">
        <v>55.79</v>
      </c>
      <c r="I99" s="23">
        <v>7.35</v>
      </c>
      <c r="J99" s="23">
        <v>12.83</v>
      </c>
      <c r="K99" s="23">
        <v>20.14</v>
      </c>
      <c r="L99" s="23">
        <v>13.94</v>
      </c>
      <c r="M99" s="23">
        <v>17.47</v>
      </c>
      <c r="N99" s="23">
        <v>6.21</v>
      </c>
      <c r="O99" s="23">
        <v>33.86</v>
      </c>
      <c r="P99" s="23">
        <v>48.330000000000005</v>
      </c>
      <c r="Q99" s="23">
        <v>2.13</v>
      </c>
      <c r="R99" s="23">
        <v>4.34</v>
      </c>
      <c r="S99" s="23">
        <v>14.5593</v>
      </c>
      <c r="T99" s="24">
        <v>28.61156999999999</v>
      </c>
    </row>
    <row r="100" spans="1:20" ht="13.5" customHeight="1">
      <c r="A100" s="14"/>
      <c r="B100" s="19" t="s">
        <v>8</v>
      </c>
      <c r="C100" s="25" t="s">
        <v>5</v>
      </c>
      <c r="D100" s="25" t="s">
        <v>5</v>
      </c>
      <c r="E100" s="19">
        <v>5.94</v>
      </c>
      <c r="F100" s="27">
        <v>176.95</v>
      </c>
      <c r="G100" s="27">
        <v>200.99</v>
      </c>
      <c r="H100" s="27">
        <v>182.44</v>
      </c>
      <c r="I100" s="23">
        <v>261.65</v>
      </c>
      <c r="J100" s="23">
        <v>329.71</v>
      </c>
      <c r="K100" s="23">
        <v>356.74</v>
      </c>
      <c r="L100" s="23">
        <v>405.32</v>
      </c>
      <c r="M100" s="23">
        <v>454.1</v>
      </c>
      <c r="N100" s="23">
        <v>221.76999999999998</v>
      </c>
      <c r="O100" s="23">
        <v>50.53</v>
      </c>
      <c r="P100" s="23">
        <v>140.54</v>
      </c>
      <c r="Q100" s="23">
        <v>121.74999999999999</v>
      </c>
      <c r="R100" s="23">
        <v>62.67</v>
      </c>
      <c r="S100" s="23">
        <v>894.598146</v>
      </c>
      <c r="T100" s="24">
        <v>642.3441150000006</v>
      </c>
    </row>
    <row r="101" spans="1:20" ht="13.5" customHeight="1">
      <c r="A101" s="14"/>
      <c r="B101" s="19" t="s">
        <v>9</v>
      </c>
      <c r="C101" s="25" t="s">
        <v>5</v>
      </c>
      <c r="D101" s="25" t="s">
        <v>5</v>
      </c>
      <c r="E101" s="25" t="s">
        <v>5</v>
      </c>
      <c r="F101" s="27">
        <v>1.11</v>
      </c>
      <c r="G101" s="27">
        <v>1.74</v>
      </c>
      <c r="H101" s="27">
        <v>23.79</v>
      </c>
      <c r="I101" s="23">
        <v>6.8</v>
      </c>
      <c r="J101" s="23">
        <v>10.37</v>
      </c>
      <c r="K101" s="23">
        <v>15.24</v>
      </c>
      <c r="L101" s="23">
        <v>2.88</v>
      </c>
      <c r="M101" s="23">
        <v>9.1</v>
      </c>
      <c r="N101" s="23">
        <v>0.7999999999999999</v>
      </c>
      <c r="O101" s="23">
        <v>2.21</v>
      </c>
      <c r="P101" s="23">
        <v>42.67000000000001</v>
      </c>
      <c r="Q101" s="23">
        <v>15.560000000000002</v>
      </c>
      <c r="R101" s="23">
        <v>7.7299999999999995</v>
      </c>
      <c r="S101" s="23">
        <v>45.699384</v>
      </c>
      <c r="T101" s="24">
        <v>56.158719999999995</v>
      </c>
    </row>
    <row r="102" spans="1:20" ht="13.5" customHeight="1">
      <c r="A102" s="14"/>
      <c r="B102" s="19" t="s">
        <v>36</v>
      </c>
      <c r="C102" s="25" t="s">
        <v>5</v>
      </c>
      <c r="D102" s="25" t="s">
        <v>5</v>
      </c>
      <c r="E102" s="25" t="s">
        <v>5</v>
      </c>
      <c r="F102" s="23" t="s">
        <v>5</v>
      </c>
      <c r="G102" s="27">
        <v>0.07</v>
      </c>
      <c r="H102" s="27">
        <v>14.2</v>
      </c>
      <c r="I102" s="23" t="s">
        <v>5</v>
      </c>
      <c r="J102" s="23">
        <v>81.46</v>
      </c>
      <c r="K102" s="23">
        <v>35.43</v>
      </c>
      <c r="L102" s="23">
        <v>4.58</v>
      </c>
      <c r="M102" s="23" t="s">
        <v>5</v>
      </c>
      <c r="N102" s="23">
        <v>0.2</v>
      </c>
      <c r="O102" s="23">
        <v>8.42</v>
      </c>
      <c r="P102" s="23">
        <v>6.3</v>
      </c>
      <c r="Q102" s="23">
        <v>2.63</v>
      </c>
      <c r="R102" s="23"/>
      <c r="S102" s="23">
        <v>10.15</v>
      </c>
      <c r="T102" s="24">
        <v>33.899</v>
      </c>
    </row>
    <row r="103" spans="1:20" ht="13.5" customHeight="1">
      <c r="A103" s="14"/>
      <c r="B103" s="19" t="s">
        <v>31</v>
      </c>
      <c r="C103" s="25" t="s">
        <v>5</v>
      </c>
      <c r="D103" s="25" t="s">
        <v>5</v>
      </c>
      <c r="E103" s="25" t="s">
        <v>5</v>
      </c>
      <c r="F103" s="23" t="s">
        <v>5</v>
      </c>
      <c r="G103" s="27">
        <v>1.6</v>
      </c>
      <c r="H103" s="27">
        <v>13.56</v>
      </c>
      <c r="I103" s="23">
        <v>2</v>
      </c>
      <c r="J103" s="23" t="s">
        <v>5</v>
      </c>
      <c r="K103" s="23">
        <v>1</v>
      </c>
      <c r="L103" s="23" t="s">
        <v>5</v>
      </c>
      <c r="M103" s="23">
        <v>47.67</v>
      </c>
      <c r="N103" s="23">
        <v>421.2337000000001</v>
      </c>
      <c r="O103" s="23">
        <v>297.37</v>
      </c>
      <c r="P103" s="23">
        <v>63.2664</v>
      </c>
      <c r="Q103" s="23">
        <v>22.533549999999998</v>
      </c>
      <c r="R103" s="23">
        <v>101.67</v>
      </c>
      <c r="S103" s="23">
        <v>82.90136</v>
      </c>
      <c r="T103" s="24">
        <v>153.6688000000001</v>
      </c>
    </row>
    <row r="104" spans="1:20" ht="13.5" customHeight="1">
      <c r="A104" s="14"/>
      <c r="B104" s="19" t="s">
        <v>37</v>
      </c>
      <c r="C104" s="25" t="s">
        <v>5</v>
      </c>
      <c r="D104" s="25" t="s">
        <v>5</v>
      </c>
      <c r="E104" s="25">
        <v>9.52</v>
      </c>
      <c r="F104" s="27">
        <v>44.59</v>
      </c>
      <c r="G104" s="27">
        <v>177.27</v>
      </c>
      <c r="H104" s="27">
        <v>84.93</v>
      </c>
      <c r="I104" s="23">
        <v>78.37</v>
      </c>
      <c r="J104" s="23">
        <v>41.11</v>
      </c>
      <c r="K104" s="23">
        <v>51.74</v>
      </c>
      <c r="L104" s="23">
        <v>49.22</v>
      </c>
      <c r="M104" s="23">
        <v>113.78</v>
      </c>
      <c r="N104" s="23">
        <v>95.062</v>
      </c>
      <c r="O104" s="23">
        <v>46.46</v>
      </c>
      <c r="P104" s="23">
        <v>58.14</v>
      </c>
      <c r="Q104" s="23">
        <v>36.910000000000004</v>
      </c>
      <c r="R104" s="23">
        <v>33.089999999999996</v>
      </c>
      <c r="S104" s="23">
        <v>87.3826400000001</v>
      </c>
      <c r="T104" s="24">
        <v>83.93233000000001</v>
      </c>
    </row>
    <row r="105" spans="1:20" ht="13.5" customHeight="1">
      <c r="A105" s="14"/>
      <c r="B105" s="19" t="s">
        <v>38</v>
      </c>
      <c r="C105" s="25" t="s">
        <v>5</v>
      </c>
      <c r="D105" s="25" t="s">
        <v>5</v>
      </c>
      <c r="E105" s="25" t="s">
        <v>5</v>
      </c>
      <c r="F105" s="27">
        <v>0.2</v>
      </c>
      <c r="G105" s="27">
        <v>1.29</v>
      </c>
      <c r="H105" s="27">
        <v>0.64</v>
      </c>
      <c r="I105" s="23" t="s">
        <v>5</v>
      </c>
      <c r="J105" s="23">
        <v>2.57</v>
      </c>
      <c r="K105" s="23" t="s">
        <v>5</v>
      </c>
      <c r="L105" s="23" t="s">
        <v>5</v>
      </c>
      <c r="M105" s="23" t="s">
        <v>5</v>
      </c>
      <c r="N105" s="23" t="s">
        <v>5</v>
      </c>
      <c r="O105" s="23" t="s">
        <v>5</v>
      </c>
      <c r="P105" s="23">
        <v>0.44</v>
      </c>
      <c r="Q105" s="22" t="s">
        <v>5</v>
      </c>
      <c r="R105" s="23" t="s">
        <v>5</v>
      </c>
      <c r="S105" s="22" t="s">
        <v>5</v>
      </c>
      <c r="T105" s="30" t="s">
        <v>5</v>
      </c>
    </row>
    <row r="106" spans="1:20" ht="13.5" customHeight="1">
      <c r="A106" s="14"/>
      <c r="B106" s="19" t="s">
        <v>14</v>
      </c>
      <c r="C106" s="25" t="s">
        <v>5</v>
      </c>
      <c r="D106" s="25" t="s">
        <v>5</v>
      </c>
      <c r="E106" s="19">
        <v>0.14</v>
      </c>
      <c r="F106" s="27">
        <f>3+0.22+0.6</f>
        <v>3.8200000000000003</v>
      </c>
      <c r="G106" s="23" t="s">
        <v>5</v>
      </c>
      <c r="H106" s="27">
        <f>14.26-13.56</f>
        <v>0.6999999999999993</v>
      </c>
      <c r="I106" s="23">
        <v>0.37</v>
      </c>
      <c r="J106" s="23" t="s">
        <v>5</v>
      </c>
      <c r="K106" s="23">
        <v>0.13</v>
      </c>
      <c r="L106" s="23">
        <v>0.51</v>
      </c>
      <c r="M106" s="23" t="s">
        <v>5</v>
      </c>
      <c r="N106" s="23" t="s">
        <v>5</v>
      </c>
      <c r="O106" s="23">
        <v>0.67</v>
      </c>
      <c r="P106" s="22" t="s">
        <v>5</v>
      </c>
      <c r="Q106" s="23">
        <v>1.19</v>
      </c>
      <c r="R106" s="22">
        <v>0.28</v>
      </c>
      <c r="S106" s="23">
        <v>1.2349999999999</v>
      </c>
      <c r="T106" s="30">
        <v>2.52</v>
      </c>
    </row>
    <row r="107" spans="1:20" ht="13.5" customHeight="1">
      <c r="A107" s="14"/>
      <c r="B107" s="19"/>
      <c r="C107" s="19"/>
      <c r="D107" s="19"/>
      <c r="E107" s="19"/>
      <c r="F107" s="27"/>
      <c r="G107" s="27"/>
      <c r="H107" s="27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4"/>
    </row>
    <row r="108" spans="1:20" ht="13.5" customHeight="1">
      <c r="A108" s="14" t="s">
        <v>39</v>
      </c>
      <c r="B108" s="19"/>
      <c r="C108" s="35">
        <f>SUM(C109:C115)</f>
        <v>0</v>
      </c>
      <c r="D108" s="35">
        <f>SUM(D109:D115)</f>
        <v>0</v>
      </c>
      <c r="E108" s="34">
        <f>SUM(E109:E115)</f>
        <v>7.809999999999999</v>
      </c>
      <c r="F108" s="36">
        <f>SUM(F109:F115)</f>
        <v>4.9799999999999995</v>
      </c>
      <c r="G108" s="36">
        <f>SUM(G109:G115)</f>
        <v>19.53</v>
      </c>
      <c r="H108" s="36">
        <f>SUM(H109:H116)</f>
        <v>29.9</v>
      </c>
      <c r="I108" s="36">
        <f aca="true" t="shared" si="19" ref="I108:Q108">SUM(I109:I116)</f>
        <v>36.11</v>
      </c>
      <c r="J108" s="36">
        <f t="shared" si="19"/>
        <v>32.63999999999999</v>
      </c>
      <c r="K108" s="36">
        <f t="shared" si="19"/>
        <v>48.24</v>
      </c>
      <c r="L108" s="36">
        <f t="shared" si="19"/>
        <v>65.73</v>
      </c>
      <c r="M108" s="36">
        <f t="shared" si="19"/>
        <v>102.72999999999999</v>
      </c>
      <c r="N108" s="36">
        <f t="shared" si="19"/>
        <v>158.08299999999997</v>
      </c>
      <c r="O108" s="36">
        <f t="shared" si="19"/>
        <v>231.04999999999998</v>
      </c>
      <c r="P108" s="36">
        <f t="shared" si="19"/>
        <v>336.58599999999996</v>
      </c>
      <c r="Q108" s="36">
        <f t="shared" si="19"/>
        <v>302.528</v>
      </c>
      <c r="R108" s="36">
        <f>SUM(R109:R116)</f>
        <v>409.0229999999999</v>
      </c>
      <c r="S108" s="36">
        <f>SUM(S109:S116)</f>
        <v>280.37</v>
      </c>
      <c r="T108" s="37">
        <f>SUM(T109:T116)</f>
        <v>286.74399999999997</v>
      </c>
    </row>
    <row r="109" spans="1:20" ht="13.5" customHeight="1">
      <c r="A109" s="14"/>
      <c r="B109" s="19" t="s">
        <v>4</v>
      </c>
      <c r="C109" s="25" t="s">
        <v>5</v>
      </c>
      <c r="D109" s="25" t="s">
        <v>5</v>
      </c>
      <c r="E109" s="19">
        <v>1.06</v>
      </c>
      <c r="F109" s="27">
        <v>0.62</v>
      </c>
      <c r="G109" s="27">
        <v>1.74</v>
      </c>
      <c r="H109" s="27">
        <v>0.42</v>
      </c>
      <c r="I109" s="27">
        <v>0.6</v>
      </c>
      <c r="J109" s="23">
        <v>1.36</v>
      </c>
      <c r="K109" s="23">
        <v>2.7</v>
      </c>
      <c r="L109" s="23">
        <v>4.85</v>
      </c>
      <c r="M109" s="23">
        <v>5.64</v>
      </c>
      <c r="N109" s="23">
        <v>2.8</v>
      </c>
      <c r="O109" s="23">
        <v>1.34</v>
      </c>
      <c r="P109" s="23">
        <v>7.606000000000001</v>
      </c>
      <c r="Q109" s="23">
        <v>2.6950000000000003</v>
      </c>
      <c r="R109" s="23">
        <v>1.6099999999999999</v>
      </c>
      <c r="S109" s="23">
        <v>0.48</v>
      </c>
      <c r="T109" s="24">
        <v>2.6</v>
      </c>
    </row>
    <row r="110" spans="1:20" ht="13.5" customHeight="1">
      <c r="A110" s="14"/>
      <c r="B110" s="19" t="s">
        <v>6</v>
      </c>
      <c r="C110" s="25" t="s">
        <v>5</v>
      </c>
      <c r="D110" s="25" t="s">
        <v>5</v>
      </c>
      <c r="E110" s="19">
        <v>0.18</v>
      </c>
      <c r="F110" s="27">
        <v>0.06</v>
      </c>
      <c r="G110" s="27">
        <v>0.32</v>
      </c>
      <c r="H110" s="27">
        <v>0.04</v>
      </c>
      <c r="I110" s="27">
        <v>0.01</v>
      </c>
      <c r="J110" s="23">
        <v>0.03</v>
      </c>
      <c r="K110" s="23">
        <v>0</v>
      </c>
      <c r="L110" s="23" t="s">
        <v>5</v>
      </c>
      <c r="M110" s="23">
        <v>0.04</v>
      </c>
      <c r="N110" s="23">
        <v>0.506</v>
      </c>
      <c r="O110" s="23">
        <v>0.38</v>
      </c>
      <c r="P110" s="23">
        <v>0.257</v>
      </c>
      <c r="Q110" s="23">
        <v>0.164</v>
      </c>
      <c r="R110" s="23">
        <v>0.6799999999999999</v>
      </c>
      <c r="S110" s="23">
        <v>0.35</v>
      </c>
      <c r="T110" s="24">
        <v>0.5</v>
      </c>
    </row>
    <row r="111" spans="1:20" ht="13.5" customHeight="1">
      <c r="A111" s="14"/>
      <c r="B111" s="19" t="s">
        <v>7</v>
      </c>
      <c r="C111" s="25" t="s">
        <v>5</v>
      </c>
      <c r="D111" s="25" t="s">
        <v>5</v>
      </c>
      <c r="E111" s="19">
        <v>1.45</v>
      </c>
      <c r="F111" s="27">
        <v>0.17</v>
      </c>
      <c r="G111" s="27">
        <v>0.37</v>
      </c>
      <c r="H111" s="27">
        <v>0.06</v>
      </c>
      <c r="I111" s="27">
        <v>0.06</v>
      </c>
      <c r="J111" s="23">
        <v>0.3</v>
      </c>
      <c r="K111" s="23">
        <v>0.03</v>
      </c>
      <c r="L111" s="23">
        <v>3.64</v>
      </c>
      <c r="M111" s="23" t="s">
        <v>5</v>
      </c>
      <c r="N111" s="23">
        <v>0.065</v>
      </c>
      <c r="O111" s="23">
        <v>0.07</v>
      </c>
      <c r="P111" s="23">
        <v>0.065</v>
      </c>
      <c r="Q111" s="23" t="s">
        <v>5</v>
      </c>
      <c r="R111" s="23" t="s">
        <v>5</v>
      </c>
      <c r="S111" s="23" t="s">
        <v>5</v>
      </c>
      <c r="T111" s="24">
        <v>0.06</v>
      </c>
    </row>
    <row r="112" spans="1:20" ht="13.5" customHeight="1">
      <c r="A112" s="14"/>
      <c r="B112" s="19" t="s">
        <v>8</v>
      </c>
      <c r="C112" s="25" t="s">
        <v>5</v>
      </c>
      <c r="D112" s="25" t="s">
        <v>5</v>
      </c>
      <c r="E112" s="19">
        <v>5.1</v>
      </c>
      <c r="F112" s="27">
        <v>3.99</v>
      </c>
      <c r="G112" s="27">
        <v>12.43</v>
      </c>
      <c r="H112" s="23">
        <v>12.42</v>
      </c>
      <c r="I112" s="27">
        <v>18.05</v>
      </c>
      <c r="J112" s="23">
        <v>16.84</v>
      </c>
      <c r="K112" s="23">
        <v>16.57</v>
      </c>
      <c r="L112" s="23">
        <v>23.8</v>
      </c>
      <c r="M112" s="23">
        <v>40.08</v>
      </c>
      <c r="N112" s="23">
        <v>66.086</v>
      </c>
      <c r="O112" s="23">
        <v>17.88</v>
      </c>
      <c r="P112" s="23">
        <v>21.508000000000003</v>
      </c>
      <c r="Q112" s="23">
        <v>5.1899999999999995</v>
      </c>
      <c r="R112" s="23">
        <v>9.135</v>
      </c>
      <c r="S112" s="23">
        <v>24.09</v>
      </c>
      <c r="T112" s="24">
        <v>4.3740000000000006</v>
      </c>
    </row>
    <row r="113" spans="1:20" ht="13.5" customHeight="1">
      <c r="A113" s="14"/>
      <c r="B113" s="19" t="s">
        <v>9</v>
      </c>
      <c r="C113" s="25" t="s">
        <v>5</v>
      </c>
      <c r="D113" s="25" t="s">
        <v>5</v>
      </c>
      <c r="E113" s="19">
        <v>0.02</v>
      </c>
      <c r="F113" s="23" t="s">
        <v>5</v>
      </c>
      <c r="G113" s="27">
        <v>1.94</v>
      </c>
      <c r="H113" s="27">
        <v>15.01</v>
      </c>
      <c r="I113" s="27">
        <v>16.68</v>
      </c>
      <c r="J113" s="23">
        <v>13.51</v>
      </c>
      <c r="K113" s="23">
        <v>25.65</v>
      </c>
      <c r="L113" s="23">
        <v>25.02</v>
      </c>
      <c r="M113" s="23">
        <v>53.22</v>
      </c>
      <c r="N113" s="23">
        <v>78.21</v>
      </c>
      <c r="O113" s="23">
        <v>201.89</v>
      </c>
      <c r="P113" s="23">
        <v>297.98999999999995</v>
      </c>
      <c r="Q113" s="23">
        <v>288.23400000000004</v>
      </c>
      <c r="R113" s="23">
        <v>371.29799999999994</v>
      </c>
      <c r="S113" s="23">
        <v>251.776</v>
      </c>
      <c r="T113" s="24">
        <v>279.21</v>
      </c>
    </row>
    <row r="114" spans="1:20" ht="13.5" customHeight="1">
      <c r="A114" s="14"/>
      <c r="B114" s="19" t="s">
        <v>36</v>
      </c>
      <c r="C114" s="25" t="s">
        <v>5</v>
      </c>
      <c r="D114" s="25" t="s">
        <v>5</v>
      </c>
      <c r="E114" s="25" t="s">
        <v>5</v>
      </c>
      <c r="F114" s="23" t="s">
        <v>5</v>
      </c>
      <c r="G114" s="27">
        <v>1.45</v>
      </c>
      <c r="H114" s="27">
        <v>1.6</v>
      </c>
      <c r="I114" s="27">
        <v>0.52</v>
      </c>
      <c r="J114" s="23">
        <v>0.4</v>
      </c>
      <c r="K114" s="23">
        <v>0.75</v>
      </c>
      <c r="L114" s="23">
        <v>5.65</v>
      </c>
      <c r="M114" s="23">
        <v>3.15</v>
      </c>
      <c r="N114" s="23">
        <v>9.255</v>
      </c>
      <c r="O114" s="23">
        <v>8.73</v>
      </c>
      <c r="P114" s="23">
        <v>8.482000000000001</v>
      </c>
      <c r="Q114" s="23">
        <v>6.0649999999999995</v>
      </c>
      <c r="R114" s="23">
        <v>19.08</v>
      </c>
      <c r="S114" s="23">
        <v>1</v>
      </c>
      <c r="T114" s="24" t="s">
        <v>5</v>
      </c>
    </row>
    <row r="115" spans="1:20" ht="13.5" customHeight="1">
      <c r="A115" s="14"/>
      <c r="B115" s="19" t="s">
        <v>12</v>
      </c>
      <c r="C115" s="25" t="s">
        <v>5</v>
      </c>
      <c r="D115" s="25" t="s">
        <v>5</v>
      </c>
      <c r="E115" s="25" t="s">
        <v>5</v>
      </c>
      <c r="F115" s="27">
        <v>0.14</v>
      </c>
      <c r="G115" s="27">
        <v>1.28</v>
      </c>
      <c r="H115" s="27">
        <v>0.15</v>
      </c>
      <c r="I115" s="27">
        <v>0.04</v>
      </c>
      <c r="J115" s="23">
        <v>0.15</v>
      </c>
      <c r="K115" s="23">
        <v>0.72</v>
      </c>
      <c r="L115" s="23">
        <v>2.19</v>
      </c>
      <c r="M115" s="23" t="s">
        <v>5</v>
      </c>
      <c r="N115" s="23">
        <v>0.1</v>
      </c>
      <c r="O115" s="23">
        <v>0.43</v>
      </c>
      <c r="P115" s="23">
        <v>0.45299999999999996</v>
      </c>
      <c r="Q115" s="23">
        <v>0.18</v>
      </c>
      <c r="R115" s="23">
        <v>0.32</v>
      </c>
      <c r="S115" s="23" t="s">
        <v>5</v>
      </c>
      <c r="T115" s="24" t="s">
        <v>5</v>
      </c>
    </row>
    <row r="116" spans="1:20" ht="13.5" customHeight="1">
      <c r="A116" s="14"/>
      <c r="B116" s="19" t="s">
        <v>14</v>
      </c>
      <c r="C116" s="25" t="s">
        <v>5</v>
      </c>
      <c r="D116" s="25" t="s">
        <v>5</v>
      </c>
      <c r="E116" s="19">
        <v>1.16</v>
      </c>
      <c r="F116" s="27">
        <v>0.19</v>
      </c>
      <c r="G116" s="27">
        <f>0.1+0.11</f>
        <v>0.21000000000000002</v>
      </c>
      <c r="H116" s="27">
        <v>0.2</v>
      </c>
      <c r="I116" s="27">
        <v>0.15</v>
      </c>
      <c r="J116" s="23">
        <v>0.05</v>
      </c>
      <c r="K116" s="23">
        <v>1.82</v>
      </c>
      <c r="L116" s="23">
        <v>0.58</v>
      </c>
      <c r="M116" s="23">
        <v>0.6</v>
      </c>
      <c r="N116" s="23">
        <v>1.061</v>
      </c>
      <c r="O116" s="23">
        <v>0.33</v>
      </c>
      <c r="P116" s="23">
        <v>0.22499999999999998</v>
      </c>
      <c r="Q116" s="23" t="s">
        <v>5</v>
      </c>
      <c r="R116" s="23">
        <v>6.9</v>
      </c>
      <c r="S116" s="23">
        <v>2.674</v>
      </c>
      <c r="T116" s="24" t="s">
        <v>5</v>
      </c>
    </row>
    <row r="117" spans="1:20" ht="13.5" customHeight="1">
      <c r="A117" s="14"/>
      <c r="B117" s="19"/>
      <c r="C117" s="19"/>
      <c r="D117" s="19"/>
      <c r="E117" s="19"/>
      <c r="F117" s="27"/>
      <c r="G117" s="27"/>
      <c r="H117" s="27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4"/>
    </row>
    <row r="118" spans="1:20" ht="13.5" customHeight="1">
      <c r="A118" s="14" t="s">
        <v>40</v>
      </c>
      <c r="B118" s="19"/>
      <c r="C118" s="34">
        <f aca="true" t="shared" si="20" ref="C118:Q118">SUM(C119:C120)</f>
        <v>5.65</v>
      </c>
      <c r="D118" s="34">
        <f t="shared" si="20"/>
        <v>3.83</v>
      </c>
      <c r="E118" s="34">
        <f t="shared" si="20"/>
        <v>0.86</v>
      </c>
      <c r="F118" s="36">
        <f t="shared" si="20"/>
        <v>3.75</v>
      </c>
      <c r="G118" s="36">
        <f t="shared" si="20"/>
        <v>0.32</v>
      </c>
      <c r="H118" s="36">
        <f t="shared" si="20"/>
        <v>0.2</v>
      </c>
      <c r="I118" s="36">
        <f t="shared" si="20"/>
        <v>90.74</v>
      </c>
      <c r="J118" s="36">
        <f t="shared" si="20"/>
        <v>64.02</v>
      </c>
      <c r="K118" s="36">
        <f t="shared" si="20"/>
        <v>5.72</v>
      </c>
      <c r="L118" s="36">
        <f t="shared" si="20"/>
        <v>24.58</v>
      </c>
      <c r="M118" s="36">
        <f t="shared" si="20"/>
        <v>4.66</v>
      </c>
      <c r="N118" s="36">
        <f t="shared" si="20"/>
        <v>1.105</v>
      </c>
      <c r="O118" s="36">
        <f t="shared" si="20"/>
        <v>6.23</v>
      </c>
      <c r="P118" s="36">
        <f t="shared" si="20"/>
        <v>10.66</v>
      </c>
      <c r="Q118" s="36">
        <f t="shared" si="20"/>
        <v>8.44</v>
      </c>
      <c r="R118" s="36">
        <f>SUM(R119:R120)</f>
        <v>8.44</v>
      </c>
      <c r="S118" s="36">
        <f>SUM(S119:S120)</f>
        <v>0</v>
      </c>
      <c r="T118" s="37">
        <f>SUM(T119:T120)</f>
        <v>0</v>
      </c>
    </row>
    <row r="119" spans="1:20" ht="13.5" customHeight="1">
      <c r="A119" s="14"/>
      <c r="B119" s="19" t="s">
        <v>18</v>
      </c>
      <c r="C119" s="25" t="s">
        <v>5</v>
      </c>
      <c r="D119" s="19">
        <v>1.22</v>
      </c>
      <c r="E119" s="19">
        <v>0.86</v>
      </c>
      <c r="F119" s="27">
        <v>3.32</v>
      </c>
      <c r="G119" s="27">
        <v>0.32</v>
      </c>
      <c r="H119" s="27">
        <v>0.2</v>
      </c>
      <c r="I119" s="23" t="s">
        <v>5</v>
      </c>
      <c r="J119" s="23" t="s">
        <v>5</v>
      </c>
      <c r="K119" s="23" t="s">
        <v>5</v>
      </c>
      <c r="L119" s="23" t="s">
        <v>5</v>
      </c>
      <c r="M119" s="23" t="s">
        <v>5</v>
      </c>
      <c r="N119" s="23" t="s">
        <v>5</v>
      </c>
      <c r="O119" s="23" t="s">
        <v>5</v>
      </c>
      <c r="P119" s="23" t="s">
        <v>5</v>
      </c>
      <c r="Q119" s="23" t="s">
        <v>5</v>
      </c>
      <c r="R119" s="23" t="s">
        <v>5</v>
      </c>
      <c r="S119" s="23" t="s">
        <v>5</v>
      </c>
      <c r="T119" s="24" t="s">
        <v>5</v>
      </c>
    </row>
    <row r="120" spans="1:20" ht="13.5" customHeight="1">
      <c r="A120" s="14"/>
      <c r="B120" s="19" t="s">
        <v>13</v>
      </c>
      <c r="C120" s="19">
        <v>5.65</v>
      </c>
      <c r="D120" s="19">
        <v>2.61</v>
      </c>
      <c r="E120" s="25" t="s">
        <v>5</v>
      </c>
      <c r="F120" s="27">
        <v>0.43</v>
      </c>
      <c r="G120" s="23" t="s">
        <v>5</v>
      </c>
      <c r="H120" s="23" t="s">
        <v>5</v>
      </c>
      <c r="I120" s="23">
        <v>90.74</v>
      </c>
      <c r="J120" s="23">
        <v>64.02</v>
      </c>
      <c r="K120" s="23">
        <v>5.72</v>
      </c>
      <c r="L120" s="23">
        <v>24.58</v>
      </c>
      <c r="M120" s="23">
        <v>4.66</v>
      </c>
      <c r="N120" s="23">
        <v>1.105</v>
      </c>
      <c r="O120" s="23">
        <v>6.23</v>
      </c>
      <c r="P120" s="23">
        <v>10.66</v>
      </c>
      <c r="Q120" s="23">
        <v>8.44</v>
      </c>
      <c r="R120" s="23">
        <v>8.44</v>
      </c>
      <c r="S120" s="23" t="s">
        <v>5</v>
      </c>
      <c r="T120" s="24" t="s">
        <v>5</v>
      </c>
    </row>
    <row r="121" spans="1:20" ht="13.5" customHeight="1">
      <c r="A121" s="14"/>
      <c r="B121" s="19"/>
      <c r="C121" s="19"/>
      <c r="D121" s="19"/>
      <c r="E121" s="19"/>
      <c r="F121" s="27"/>
      <c r="G121" s="27"/>
      <c r="H121" s="27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4"/>
    </row>
    <row r="122" spans="1:20" ht="13.5" customHeight="1">
      <c r="A122" s="14" t="s">
        <v>41</v>
      </c>
      <c r="B122" s="19"/>
      <c r="C122" s="34">
        <f aca="true" t="shared" si="21" ref="C122:T122">SUM(C123)</f>
        <v>31.97</v>
      </c>
      <c r="D122" s="34">
        <f t="shared" si="21"/>
        <v>70.29</v>
      </c>
      <c r="E122" s="34">
        <f t="shared" si="21"/>
        <v>82.46</v>
      </c>
      <c r="F122" s="36">
        <f t="shared" si="21"/>
        <v>94.22</v>
      </c>
      <c r="G122" s="36">
        <f t="shared" si="21"/>
        <v>176.58</v>
      </c>
      <c r="H122" s="36">
        <f t="shared" si="21"/>
        <v>253.51</v>
      </c>
      <c r="I122" s="36">
        <f t="shared" si="21"/>
        <v>255.85</v>
      </c>
      <c r="J122" s="36">
        <f t="shared" si="21"/>
        <v>263.74</v>
      </c>
      <c r="K122" s="36">
        <f t="shared" si="21"/>
        <v>310.83</v>
      </c>
      <c r="L122" s="36">
        <f t="shared" si="21"/>
        <v>243.51</v>
      </c>
      <c r="M122" s="36">
        <f t="shared" si="21"/>
        <v>171.06</v>
      </c>
      <c r="N122" s="36">
        <f t="shared" si="21"/>
        <v>121.72699999999999</v>
      </c>
      <c r="O122" s="36">
        <f t="shared" si="21"/>
        <v>90.28</v>
      </c>
      <c r="P122" s="36">
        <f t="shared" si="21"/>
        <v>88.24999999999999</v>
      </c>
      <c r="Q122" s="36">
        <f t="shared" si="21"/>
        <v>89.26599999999998</v>
      </c>
      <c r="R122" s="36">
        <f t="shared" si="21"/>
        <v>127.75500000000004</v>
      </c>
      <c r="S122" s="36">
        <f t="shared" si="21"/>
        <v>234.106</v>
      </c>
      <c r="T122" s="37">
        <f t="shared" si="21"/>
        <v>332.08799999999985</v>
      </c>
    </row>
    <row r="123" spans="1:20" ht="13.5" customHeight="1">
      <c r="A123" s="14"/>
      <c r="B123" s="19" t="s">
        <v>13</v>
      </c>
      <c r="C123" s="19">
        <v>31.97</v>
      </c>
      <c r="D123" s="19">
        <v>70.29</v>
      </c>
      <c r="E123" s="19">
        <v>82.46</v>
      </c>
      <c r="F123" s="27">
        <v>94.22</v>
      </c>
      <c r="G123" s="27">
        <v>176.58</v>
      </c>
      <c r="H123" s="27">
        <v>253.51</v>
      </c>
      <c r="I123" s="23">
        <v>255.85</v>
      </c>
      <c r="J123" s="23">
        <v>263.74</v>
      </c>
      <c r="K123" s="23">
        <v>310.83</v>
      </c>
      <c r="L123" s="23">
        <v>243.51</v>
      </c>
      <c r="M123" s="23">
        <v>171.06</v>
      </c>
      <c r="N123" s="23">
        <v>121.72699999999999</v>
      </c>
      <c r="O123" s="23">
        <v>90.28</v>
      </c>
      <c r="P123" s="23">
        <v>88.24999999999999</v>
      </c>
      <c r="Q123" s="23">
        <v>89.26599999999998</v>
      </c>
      <c r="R123" s="23">
        <v>127.75500000000004</v>
      </c>
      <c r="S123" s="23">
        <v>234.106</v>
      </c>
      <c r="T123" s="24">
        <v>332.08799999999985</v>
      </c>
    </row>
    <row r="124" spans="1:20" ht="13.5" customHeight="1">
      <c r="A124" s="14"/>
      <c r="B124" s="19"/>
      <c r="C124" s="19"/>
      <c r="D124" s="19"/>
      <c r="E124" s="19"/>
      <c r="F124" s="27"/>
      <c r="G124" s="27"/>
      <c r="H124" s="27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4"/>
    </row>
    <row r="125" spans="1:20" ht="13.5" customHeight="1">
      <c r="A125" s="14" t="s">
        <v>42</v>
      </c>
      <c r="B125" s="19"/>
      <c r="C125" s="35">
        <f>SUM(C126:C129)</f>
        <v>0.96</v>
      </c>
      <c r="D125" s="35">
        <f>SUM(D126:D129)</f>
        <v>0</v>
      </c>
      <c r="E125" s="29">
        <f>SUM(E126:E129)</f>
        <v>71.63</v>
      </c>
      <c r="F125" s="22">
        <f>SUM(F126:F128)</f>
        <v>363.78000000000003</v>
      </c>
      <c r="G125" s="22">
        <f>SUM(G126:G128)</f>
        <v>1625.43</v>
      </c>
      <c r="H125" s="22">
        <f>SUM(H126:H129)</f>
        <v>2889.09</v>
      </c>
      <c r="I125" s="22">
        <f aca="true" t="shared" si="22" ref="I125:Q125">SUM(I126:I129)</f>
        <v>2735.26</v>
      </c>
      <c r="J125" s="22">
        <f t="shared" si="22"/>
        <v>4062.6099999999997</v>
      </c>
      <c r="K125" s="22">
        <f t="shared" si="22"/>
        <v>4444.69</v>
      </c>
      <c r="L125" s="22">
        <f t="shared" si="22"/>
        <v>6318.84</v>
      </c>
      <c r="M125" s="22">
        <f t="shared" si="22"/>
        <v>46778.98</v>
      </c>
      <c r="N125" s="22">
        <f t="shared" si="22"/>
        <v>45874.300535384624</v>
      </c>
      <c r="O125" s="22">
        <f t="shared" si="22"/>
        <v>18177.97</v>
      </c>
      <c r="P125" s="22">
        <f t="shared" si="22"/>
        <v>60951.4038903903</v>
      </c>
      <c r="Q125" s="22">
        <f t="shared" si="22"/>
        <v>48764.83899999999</v>
      </c>
      <c r="R125" s="22">
        <f>SUM(R126:R129)</f>
        <v>18239.663</v>
      </c>
      <c r="S125" s="22">
        <f>SUM(S126:S129)</f>
        <v>9893.415519999997</v>
      </c>
      <c r="T125" s="30">
        <f>SUM(T126:T129)</f>
        <v>5883.264639999999</v>
      </c>
    </row>
    <row r="126" spans="1:20" ht="13.5" customHeight="1">
      <c r="A126" s="14"/>
      <c r="B126" s="19" t="s">
        <v>16</v>
      </c>
      <c r="C126" s="25" t="s">
        <v>5</v>
      </c>
      <c r="D126" s="25" t="s">
        <v>5</v>
      </c>
      <c r="E126" s="31" t="s">
        <v>5</v>
      </c>
      <c r="F126" s="23">
        <v>78.05</v>
      </c>
      <c r="G126" s="23" t="s">
        <v>5</v>
      </c>
      <c r="H126" s="23">
        <v>1949.13</v>
      </c>
      <c r="I126" s="23">
        <v>1678.72</v>
      </c>
      <c r="J126" s="23">
        <v>1409.48</v>
      </c>
      <c r="K126" s="23">
        <v>1847.23</v>
      </c>
      <c r="L126" s="23">
        <v>3967.24</v>
      </c>
      <c r="M126" s="23">
        <v>44581.08</v>
      </c>
      <c r="N126" s="23">
        <v>41038.820920000006</v>
      </c>
      <c r="O126" s="23">
        <v>15940.03</v>
      </c>
      <c r="P126" s="23">
        <v>56205.7188803903</v>
      </c>
      <c r="Q126" s="23">
        <v>42807.38</v>
      </c>
      <c r="R126" s="23">
        <v>11891.59</v>
      </c>
      <c r="S126" s="23">
        <v>7205.760519999997</v>
      </c>
      <c r="T126" s="24">
        <v>2069.44314</v>
      </c>
    </row>
    <row r="127" spans="1:20" ht="13.5" customHeight="1">
      <c r="A127" s="14"/>
      <c r="B127" s="19" t="s">
        <v>43</v>
      </c>
      <c r="C127" s="19">
        <v>0.96</v>
      </c>
      <c r="D127" s="25" t="s">
        <v>5</v>
      </c>
      <c r="E127" s="31">
        <v>56.11</v>
      </c>
      <c r="F127" s="23">
        <v>285.73</v>
      </c>
      <c r="G127" s="23">
        <v>405.3</v>
      </c>
      <c r="H127" s="23">
        <v>464.06</v>
      </c>
      <c r="I127" s="23">
        <v>747.45</v>
      </c>
      <c r="J127" s="23">
        <v>1024.14</v>
      </c>
      <c r="K127" s="23">
        <v>1047.87</v>
      </c>
      <c r="L127" s="23">
        <v>1277.1</v>
      </c>
      <c r="M127" s="23">
        <v>870.25</v>
      </c>
      <c r="N127" s="23">
        <v>3215.5556153846155</v>
      </c>
      <c r="O127" s="23">
        <v>231.41</v>
      </c>
      <c r="P127" s="23">
        <v>2310.92901</v>
      </c>
      <c r="Q127" s="23">
        <v>3648.3799999999997</v>
      </c>
      <c r="R127" s="23">
        <v>4174.75</v>
      </c>
      <c r="S127" s="23">
        <v>1359.466</v>
      </c>
      <c r="T127" s="24">
        <v>3026.9394999999995</v>
      </c>
    </row>
    <row r="128" spans="1:20" ht="13.5" customHeight="1">
      <c r="A128" s="14"/>
      <c r="B128" s="19" t="s">
        <v>12</v>
      </c>
      <c r="C128" s="25" t="s">
        <v>5</v>
      </c>
      <c r="D128" s="25" t="s">
        <v>5</v>
      </c>
      <c r="E128" s="31">
        <v>7.84</v>
      </c>
      <c r="F128" s="23" t="s">
        <v>5</v>
      </c>
      <c r="G128" s="23">
        <v>1220.13</v>
      </c>
      <c r="H128" s="23">
        <v>475.9</v>
      </c>
      <c r="I128" s="23">
        <v>309.09</v>
      </c>
      <c r="J128" s="23">
        <v>1628.99</v>
      </c>
      <c r="K128" s="23">
        <v>1549.59</v>
      </c>
      <c r="L128" s="23">
        <v>1074.5</v>
      </c>
      <c r="M128" s="23">
        <v>1327.65</v>
      </c>
      <c r="N128" s="23">
        <v>1619.9240000000002</v>
      </c>
      <c r="O128" s="23">
        <v>2006.53</v>
      </c>
      <c r="P128" s="23">
        <v>2434.756</v>
      </c>
      <c r="Q128" s="23">
        <v>2309.0789999999997</v>
      </c>
      <c r="R128" s="23">
        <v>2173.323</v>
      </c>
      <c r="S128" s="23">
        <v>1328.189</v>
      </c>
      <c r="T128" s="24">
        <v>786.8820000000001</v>
      </c>
    </row>
    <row r="129" spans="1:20" ht="13.5" customHeight="1">
      <c r="A129" s="14"/>
      <c r="B129" s="19" t="s">
        <v>13</v>
      </c>
      <c r="C129" s="25" t="s">
        <v>5</v>
      </c>
      <c r="D129" s="25" t="s">
        <v>5</v>
      </c>
      <c r="E129" s="31">
        <v>7.68</v>
      </c>
      <c r="F129" s="23" t="s">
        <v>5</v>
      </c>
      <c r="G129" s="23" t="s">
        <v>5</v>
      </c>
      <c r="H129" s="23" t="s">
        <v>5</v>
      </c>
      <c r="I129" s="23" t="s">
        <v>5</v>
      </c>
      <c r="J129" s="23" t="s">
        <v>5</v>
      </c>
      <c r="K129" s="23"/>
      <c r="L129" s="23"/>
      <c r="M129" s="23"/>
      <c r="N129" s="23"/>
      <c r="O129" s="23" t="s">
        <v>5</v>
      </c>
      <c r="P129" s="23" t="s">
        <v>5</v>
      </c>
      <c r="Q129" s="23" t="s">
        <v>5</v>
      </c>
      <c r="R129" s="23" t="s">
        <v>5</v>
      </c>
      <c r="S129" s="23" t="s">
        <v>5</v>
      </c>
      <c r="T129" s="24" t="s">
        <v>5</v>
      </c>
    </row>
    <row r="130" spans="1:20" ht="13.5" customHeight="1">
      <c r="A130" s="14"/>
      <c r="B130" s="19"/>
      <c r="C130" s="19"/>
      <c r="D130" s="19"/>
      <c r="E130" s="19"/>
      <c r="F130" s="27"/>
      <c r="G130" s="27"/>
      <c r="H130" s="27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4"/>
    </row>
    <row r="131" spans="1:20" ht="13.5" customHeight="1">
      <c r="A131" s="14" t="s">
        <v>44</v>
      </c>
      <c r="B131" s="19"/>
      <c r="C131" s="34">
        <f aca="true" t="shared" si="23" ref="C131:T131">SUM(C132)</f>
        <v>662.48</v>
      </c>
      <c r="D131" s="29">
        <f t="shared" si="23"/>
        <v>1060.06</v>
      </c>
      <c r="E131" s="29">
        <f t="shared" si="23"/>
        <v>1191.3</v>
      </c>
      <c r="F131" s="22">
        <f t="shared" si="23"/>
        <v>1290.3</v>
      </c>
      <c r="G131" s="36">
        <f t="shared" si="23"/>
        <v>1997.12</v>
      </c>
      <c r="H131" s="36">
        <f t="shared" si="23"/>
        <v>2243.33</v>
      </c>
      <c r="I131" s="36">
        <f t="shared" si="23"/>
        <v>2981.79</v>
      </c>
      <c r="J131" s="36">
        <f t="shared" si="23"/>
        <v>3893.25</v>
      </c>
      <c r="K131" s="36">
        <f t="shared" si="23"/>
        <v>8877.17</v>
      </c>
      <c r="L131" s="36">
        <f t="shared" si="23"/>
        <v>9437.84</v>
      </c>
      <c r="M131" s="36">
        <f t="shared" si="23"/>
        <v>9682.82</v>
      </c>
      <c r="N131" s="36">
        <f t="shared" si="23"/>
        <v>15549.635075970897</v>
      </c>
      <c r="O131" s="36">
        <f t="shared" si="23"/>
        <v>18471.02</v>
      </c>
      <c r="P131" s="36">
        <f t="shared" si="23"/>
        <v>29090.655000000002</v>
      </c>
      <c r="Q131" s="36">
        <f t="shared" si="23"/>
        <v>28236.12</v>
      </c>
      <c r="R131" s="36">
        <f t="shared" si="23"/>
        <v>34114</v>
      </c>
      <c r="S131" s="36">
        <f t="shared" si="23"/>
        <v>43290.0244</v>
      </c>
      <c r="T131" s="37">
        <f t="shared" si="23"/>
        <v>44845.35594976002</v>
      </c>
    </row>
    <row r="132" spans="1:20" ht="13.5" customHeight="1">
      <c r="A132" s="14"/>
      <c r="B132" s="19" t="s">
        <v>13</v>
      </c>
      <c r="C132" s="19">
        <v>662.48</v>
      </c>
      <c r="D132" s="31">
        <v>1060.06</v>
      </c>
      <c r="E132" s="31">
        <v>1191.3</v>
      </c>
      <c r="F132" s="23">
        <v>1290.3</v>
      </c>
      <c r="G132" s="23">
        <v>1997.12</v>
      </c>
      <c r="H132" s="23">
        <v>2243.33</v>
      </c>
      <c r="I132" s="23">
        <v>2981.79</v>
      </c>
      <c r="J132" s="23">
        <v>3893.25</v>
      </c>
      <c r="K132" s="23">
        <v>8877.17</v>
      </c>
      <c r="L132" s="23">
        <v>9437.84</v>
      </c>
      <c r="M132" s="23">
        <v>9682.82</v>
      </c>
      <c r="N132" s="23">
        <v>15549.635075970897</v>
      </c>
      <c r="O132" s="23">
        <v>18471.02</v>
      </c>
      <c r="P132" s="23">
        <v>29090.655000000002</v>
      </c>
      <c r="Q132" s="23">
        <v>28236.12</v>
      </c>
      <c r="R132" s="23">
        <v>34114</v>
      </c>
      <c r="S132" s="23">
        <v>43290.0244</v>
      </c>
      <c r="T132" s="24">
        <v>44845.35594976002</v>
      </c>
    </row>
    <row r="133" spans="1:20" ht="13.5" customHeight="1">
      <c r="A133" s="14"/>
      <c r="B133" s="19"/>
      <c r="C133" s="19"/>
      <c r="D133" s="19"/>
      <c r="E133" s="19"/>
      <c r="F133" s="27"/>
      <c r="G133" s="27"/>
      <c r="H133" s="27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4"/>
    </row>
    <row r="134" spans="1:20" ht="13.5" customHeight="1">
      <c r="A134" s="14" t="s">
        <v>45</v>
      </c>
      <c r="B134" s="19"/>
      <c r="C134" s="34">
        <f>SUM(C136:C143)</f>
        <v>104.62</v>
      </c>
      <c r="D134" s="34">
        <f>SUM(D136:D143)</f>
        <v>229.57000000000002</v>
      </c>
      <c r="E134" s="34">
        <f>SUM(E136:E143)</f>
        <v>266.72</v>
      </c>
      <c r="F134" s="36">
        <f>SUM(F136:F143)</f>
        <v>132.7</v>
      </c>
      <c r="G134" s="36">
        <f>SUM(G136:G143)</f>
        <v>138.15</v>
      </c>
      <c r="H134" s="36">
        <f>SUM(H136:H144)</f>
        <v>214.31</v>
      </c>
      <c r="I134" s="36">
        <f aca="true" t="shared" si="24" ref="I134:Q134">SUM(I135:I144)</f>
        <v>220.96</v>
      </c>
      <c r="J134" s="36">
        <f t="shared" si="24"/>
        <v>149.31</v>
      </c>
      <c r="K134" s="36">
        <f t="shared" si="24"/>
        <v>259.66999999999996</v>
      </c>
      <c r="L134" s="36">
        <f t="shared" si="24"/>
        <v>231.95999999999998</v>
      </c>
      <c r="M134" s="36">
        <f t="shared" si="24"/>
        <v>810.85</v>
      </c>
      <c r="N134" s="36">
        <f t="shared" si="24"/>
        <v>961.4749999999999</v>
      </c>
      <c r="O134" s="36">
        <f t="shared" si="24"/>
        <v>1414.67</v>
      </c>
      <c r="P134" s="36">
        <f t="shared" si="24"/>
        <v>1576.3009999999997</v>
      </c>
      <c r="Q134" s="36">
        <f t="shared" si="24"/>
        <v>2471.39</v>
      </c>
      <c r="R134" s="36">
        <f>SUM(R135:R144)</f>
        <v>1315.901</v>
      </c>
      <c r="S134" s="36">
        <f>SUM(S135:S144)</f>
        <v>1924.1939999999995</v>
      </c>
      <c r="T134" s="37">
        <f>SUM(T135:T144)</f>
        <v>2388.102</v>
      </c>
    </row>
    <row r="135" spans="1:20" ht="13.5" customHeight="1">
      <c r="A135" s="14"/>
      <c r="B135" s="19" t="s">
        <v>4</v>
      </c>
      <c r="C135" s="25" t="s">
        <v>5</v>
      </c>
      <c r="D135" s="25" t="s">
        <v>5</v>
      </c>
      <c r="E135" s="19">
        <v>1.06</v>
      </c>
      <c r="F135" s="27">
        <v>0.62</v>
      </c>
      <c r="G135" s="27">
        <v>1.74</v>
      </c>
      <c r="H135" s="27">
        <v>0.42</v>
      </c>
      <c r="I135" s="23" t="s">
        <v>5</v>
      </c>
      <c r="J135" s="23" t="s">
        <v>5</v>
      </c>
      <c r="K135" s="23" t="s">
        <v>5</v>
      </c>
      <c r="L135" s="23" t="s">
        <v>5</v>
      </c>
      <c r="M135" s="23" t="s">
        <v>5</v>
      </c>
      <c r="N135" s="23" t="s">
        <v>5</v>
      </c>
      <c r="O135" s="23" t="s">
        <v>5</v>
      </c>
      <c r="P135" s="23" t="s">
        <v>5</v>
      </c>
      <c r="Q135" s="23" t="s">
        <v>5</v>
      </c>
      <c r="R135" s="23">
        <v>1.32</v>
      </c>
      <c r="S135" s="23" t="s">
        <v>5</v>
      </c>
      <c r="T135" s="24" t="s">
        <v>5</v>
      </c>
    </row>
    <row r="136" spans="1:20" ht="13.5" customHeight="1">
      <c r="A136" s="14"/>
      <c r="B136" s="19" t="s">
        <v>27</v>
      </c>
      <c r="C136" s="25">
        <v>9.12</v>
      </c>
      <c r="D136" s="19">
        <v>6.06</v>
      </c>
      <c r="E136" s="19">
        <v>7.32</v>
      </c>
      <c r="F136" s="27">
        <v>7.45</v>
      </c>
      <c r="G136" s="27">
        <v>10.9</v>
      </c>
      <c r="H136" s="27">
        <v>16.71</v>
      </c>
      <c r="I136" s="23">
        <v>9.04</v>
      </c>
      <c r="J136" s="23">
        <v>2.05</v>
      </c>
      <c r="K136" s="23">
        <v>5.15</v>
      </c>
      <c r="L136" s="23">
        <v>11.42</v>
      </c>
      <c r="M136" s="23">
        <v>14.93</v>
      </c>
      <c r="N136" s="23">
        <v>12.707</v>
      </c>
      <c r="O136" s="23">
        <v>11.37</v>
      </c>
      <c r="P136" s="23">
        <v>20.15</v>
      </c>
      <c r="Q136" s="32">
        <v>77.61</v>
      </c>
      <c r="R136" s="23">
        <v>20.68</v>
      </c>
      <c r="S136" s="32">
        <v>31.209</v>
      </c>
      <c r="T136" s="33">
        <v>26.260000000000005</v>
      </c>
    </row>
    <row r="137" spans="1:20" ht="13.5" customHeight="1">
      <c r="A137" s="14"/>
      <c r="B137" s="19" t="s">
        <v>6</v>
      </c>
      <c r="C137" s="25"/>
      <c r="D137" s="19"/>
      <c r="E137" s="19"/>
      <c r="F137" s="23" t="s">
        <v>5</v>
      </c>
      <c r="G137" s="23" t="s">
        <v>5</v>
      </c>
      <c r="H137" s="23" t="s">
        <v>5</v>
      </c>
      <c r="I137" s="23" t="s">
        <v>5</v>
      </c>
      <c r="J137" s="23" t="s">
        <v>5</v>
      </c>
      <c r="K137" s="23" t="s">
        <v>5</v>
      </c>
      <c r="L137" s="23" t="s">
        <v>5</v>
      </c>
      <c r="M137" s="23" t="s">
        <v>5</v>
      </c>
      <c r="N137" s="23" t="s">
        <v>5</v>
      </c>
      <c r="O137" s="23" t="s">
        <v>5</v>
      </c>
      <c r="P137" s="23" t="s">
        <v>5</v>
      </c>
      <c r="Q137" s="32">
        <v>4.390000000000001</v>
      </c>
      <c r="R137" s="23">
        <v>3.6</v>
      </c>
      <c r="S137" s="32" t="s">
        <v>5</v>
      </c>
      <c r="T137" s="33" t="s">
        <v>5</v>
      </c>
    </row>
    <row r="138" spans="1:20" ht="13.5" customHeight="1">
      <c r="A138" s="14"/>
      <c r="B138" s="19" t="s">
        <v>7</v>
      </c>
      <c r="C138" s="19">
        <v>4.85</v>
      </c>
      <c r="D138" s="19">
        <v>9.52</v>
      </c>
      <c r="E138" s="26">
        <v>4.4</v>
      </c>
      <c r="F138" s="27">
        <v>0.08</v>
      </c>
      <c r="G138" s="27">
        <v>0.43</v>
      </c>
      <c r="H138" s="27">
        <v>0.35</v>
      </c>
      <c r="I138" s="23">
        <v>10.29</v>
      </c>
      <c r="J138" s="23">
        <v>11.5</v>
      </c>
      <c r="K138" s="23">
        <v>13.77</v>
      </c>
      <c r="L138" s="23">
        <v>10.63</v>
      </c>
      <c r="M138" s="23">
        <v>18.09</v>
      </c>
      <c r="N138" s="23">
        <v>7.6899999999999995</v>
      </c>
      <c r="O138" s="23">
        <v>16.82</v>
      </c>
      <c r="P138" s="23">
        <v>6.05</v>
      </c>
      <c r="Q138" s="32">
        <v>1.94</v>
      </c>
      <c r="R138" s="23"/>
      <c r="S138" s="32">
        <v>3.855</v>
      </c>
      <c r="T138" s="33">
        <v>2.4350000000000005</v>
      </c>
    </row>
    <row r="139" spans="1:20" ht="13.5" customHeight="1">
      <c r="A139" s="14"/>
      <c r="B139" s="19" t="s">
        <v>8</v>
      </c>
      <c r="C139" s="19">
        <v>12.47</v>
      </c>
      <c r="D139" s="19">
        <v>12.19</v>
      </c>
      <c r="E139" s="19">
        <v>29.28</v>
      </c>
      <c r="F139" s="27">
        <v>15.59</v>
      </c>
      <c r="G139" s="27">
        <v>25.26</v>
      </c>
      <c r="H139" s="27">
        <v>52.16</v>
      </c>
      <c r="I139" s="23">
        <v>34.87</v>
      </c>
      <c r="J139" s="23">
        <v>35.47</v>
      </c>
      <c r="K139" s="23">
        <v>87.16</v>
      </c>
      <c r="L139" s="23">
        <v>63.25</v>
      </c>
      <c r="M139" s="23">
        <v>105.44</v>
      </c>
      <c r="N139" s="23">
        <v>183.1080000000001</v>
      </c>
      <c r="O139" s="23">
        <v>334.99</v>
      </c>
      <c r="P139" s="23">
        <v>314.4</v>
      </c>
      <c r="Q139" s="32">
        <v>278.9500000000001</v>
      </c>
      <c r="R139" s="23">
        <v>190.48000000000002</v>
      </c>
      <c r="S139" s="32">
        <v>181.589</v>
      </c>
      <c r="T139" s="33">
        <v>272.78999999999996</v>
      </c>
    </row>
    <row r="140" spans="1:20" ht="13.5" customHeight="1">
      <c r="A140" s="14"/>
      <c r="B140" s="19" t="s">
        <v>9</v>
      </c>
      <c r="C140" s="25" t="s">
        <v>5</v>
      </c>
      <c r="D140" s="25" t="s">
        <v>5</v>
      </c>
      <c r="E140" s="25" t="s">
        <v>5</v>
      </c>
      <c r="F140" s="27">
        <v>0.2</v>
      </c>
      <c r="G140" s="27">
        <v>0.21</v>
      </c>
      <c r="H140" s="27">
        <v>0.76</v>
      </c>
      <c r="I140" s="23">
        <v>3.2</v>
      </c>
      <c r="J140" s="23">
        <v>1.19</v>
      </c>
      <c r="K140" s="23">
        <v>4.27</v>
      </c>
      <c r="L140" s="23">
        <v>2.66</v>
      </c>
      <c r="M140" s="23">
        <v>8.27</v>
      </c>
      <c r="N140" s="23">
        <v>6.84</v>
      </c>
      <c r="O140" s="23">
        <v>14.09</v>
      </c>
      <c r="P140" s="23">
        <v>17.674</v>
      </c>
      <c r="Q140" s="32">
        <v>92.4</v>
      </c>
      <c r="R140" s="23">
        <v>221.151</v>
      </c>
      <c r="S140" s="32">
        <v>252.313</v>
      </c>
      <c r="T140" s="33">
        <v>307.855</v>
      </c>
    </row>
    <row r="141" spans="1:20" ht="13.5" customHeight="1">
      <c r="A141" s="14"/>
      <c r="B141" s="19" t="s">
        <v>31</v>
      </c>
      <c r="C141" s="25"/>
      <c r="D141" s="25"/>
      <c r="E141" s="25"/>
      <c r="F141" s="23" t="s">
        <v>5</v>
      </c>
      <c r="G141" s="23" t="s">
        <v>5</v>
      </c>
      <c r="H141" s="23" t="s">
        <v>5</v>
      </c>
      <c r="I141" s="23" t="s">
        <v>5</v>
      </c>
      <c r="J141" s="23" t="s">
        <v>5</v>
      </c>
      <c r="K141" s="23" t="s">
        <v>5</v>
      </c>
      <c r="L141" s="23" t="s">
        <v>5</v>
      </c>
      <c r="M141" s="23" t="s">
        <v>5</v>
      </c>
      <c r="N141" s="23" t="s">
        <v>5</v>
      </c>
      <c r="O141" s="23" t="s">
        <v>5</v>
      </c>
      <c r="P141" s="23">
        <v>25.381999999999998</v>
      </c>
      <c r="Q141" s="32">
        <v>19.49</v>
      </c>
      <c r="R141" s="23">
        <v>0.8300000000000001</v>
      </c>
      <c r="S141" s="32" t="s">
        <v>5</v>
      </c>
      <c r="T141" s="33" t="s">
        <v>5</v>
      </c>
    </row>
    <row r="142" spans="1:20" ht="13.5" customHeight="1">
      <c r="A142" s="14"/>
      <c r="B142" s="19" t="s">
        <v>12</v>
      </c>
      <c r="C142" s="19">
        <v>39.09</v>
      </c>
      <c r="D142" s="26">
        <v>100.9</v>
      </c>
      <c r="E142" s="19">
        <v>112.86</v>
      </c>
      <c r="F142" s="27">
        <v>109.38</v>
      </c>
      <c r="G142" s="27">
        <v>101.35</v>
      </c>
      <c r="H142" s="27">
        <v>139.39</v>
      </c>
      <c r="I142" s="23">
        <v>163.56</v>
      </c>
      <c r="J142" s="23">
        <v>98.42</v>
      </c>
      <c r="K142" s="23">
        <v>145.64</v>
      </c>
      <c r="L142" s="23">
        <v>143</v>
      </c>
      <c r="M142" s="23">
        <v>658.32</v>
      </c>
      <c r="N142" s="23">
        <v>741.1299999999998</v>
      </c>
      <c r="O142" s="23">
        <v>1030.26</v>
      </c>
      <c r="P142" s="23">
        <v>1184.6449999999998</v>
      </c>
      <c r="Q142" s="32">
        <v>1988.845</v>
      </c>
      <c r="R142" s="23">
        <v>868.65</v>
      </c>
      <c r="S142" s="32">
        <v>1421.893</v>
      </c>
      <c r="T142" s="33">
        <v>1754.622</v>
      </c>
    </row>
    <row r="143" spans="1:20" ht="13.5" customHeight="1">
      <c r="A143" s="14"/>
      <c r="B143" s="19" t="s">
        <v>13</v>
      </c>
      <c r="C143" s="19">
        <v>39.09</v>
      </c>
      <c r="D143" s="26">
        <v>100.9</v>
      </c>
      <c r="E143" s="19">
        <v>112.86</v>
      </c>
      <c r="F143" s="23" t="s">
        <v>5</v>
      </c>
      <c r="G143" s="23" t="s">
        <v>5</v>
      </c>
      <c r="H143" s="23" t="s">
        <v>5</v>
      </c>
      <c r="I143" s="23" t="s">
        <v>5</v>
      </c>
      <c r="J143" s="23" t="s">
        <v>5</v>
      </c>
      <c r="K143" s="23" t="s">
        <v>5</v>
      </c>
      <c r="L143" s="23" t="s">
        <v>5</v>
      </c>
      <c r="M143" s="23" t="s">
        <v>5</v>
      </c>
      <c r="N143" s="23" t="s">
        <v>5</v>
      </c>
      <c r="O143" s="23" t="s">
        <v>5</v>
      </c>
      <c r="P143" s="23" t="s">
        <v>5</v>
      </c>
      <c r="Q143" s="32">
        <v>7.765</v>
      </c>
      <c r="R143" s="23">
        <v>9.19</v>
      </c>
      <c r="S143" s="32" t="s">
        <v>5</v>
      </c>
      <c r="T143" s="33" t="s">
        <v>5</v>
      </c>
    </row>
    <row r="144" spans="1:20" ht="13.5" customHeight="1">
      <c r="A144" s="14"/>
      <c r="B144" s="19" t="s">
        <v>14</v>
      </c>
      <c r="C144" s="19">
        <f>9.28</f>
        <v>9.28</v>
      </c>
      <c r="D144" s="19">
        <v>6.71</v>
      </c>
      <c r="E144" s="26">
        <f>0.02+4.15+0.71+3.92</f>
        <v>8.8</v>
      </c>
      <c r="F144" s="27">
        <f>0.01+18.68+0.02+0.39+0.38</f>
        <v>19.48</v>
      </c>
      <c r="G144" s="27">
        <f>13.08+0.24+0.02</f>
        <v>13.34</v>
      </c>
      <c r="H144" s="27">
        <f>3.41+0.02+1.51</f>
        <v>4.94</v>
      </c>
      <c r="I144" s="23" t="s">
        <v>5</v>
      </c>
      <c r="J144" s="23">
        <v>0.68</v>
      </c>
      <c r="K144" s="23">
        <v>3.68</v>
      </c>
      <c r="L144" s="23">
        <v>1</v>
      </c>
      <c r="M144" s="23">
        <v>5.8</v>
      </c>
      <c r="N144" s="23">
        <v>10</v>
      </c>
      <c r="O144" s="23">
        <v>7.14</v>
      </c>
      <c r="P144" s="23">
        <v>7.999999999999999</v>
      </c>
      <c r="Q144" s="32" t="s">
        <v>5</v>
      </c>
      <c r="R144" s="23" t="s">
        <v>5</v>
      </c>
      <c r="S144" s="32">
        <v>33.33499999999958</v>
      </c>
      <c r="T144" s="33">
        <v>24.14</v>
      </c>
    </row>
    <row r="145" spans="1:20" ht="13.5" customHeight="1">
      <c r="A145" s="14"/>
      <c r="B145" s="19"/>
      <c r="C145" s="19"/>
      <c r="D145" s="19"/>
      <c r="E145" s="19"/>
      <c r="F145" s="27"/>
      <c r="G145" s="27"/>
      <c r="H145" s="27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4"/>
    </row>
    <row r="146" spans="1:20" ht="13.5" customHeight="1">
      <c r="A146" s="14" t="s">
        <v>46</v>
      </c>
      <c r="B146" s="19"/>
      <c r="C146" s="35">
        <f>SUM(C147:C149)</f>
        <v>0</v>
      </c>
      <c r="D146" s="35">
        <f>SUM(D147:D149)</f>
        <v>35.29</v>
      </c>
      <c r="E146" s="35">
        <f>SUM(E147:E149)</f>
        <v>47</v>
      </c>
      <c r="F146" s="36">
        <f>SUM(F147:F149)</f>
        <v>39.24</v>
      </c>
      <c r="G146" s="36">
        <f>SUM(G147:G149)</f>
        <v>4.73</v>
      </c>
      <c r="H146" s="36">
        <f aca="true" t="shared" si="25" ref="H146:P146">SUM(H147:H150)</f>
        <v>29.45</v>
      </c>
      <c r="I146" s="36">
        <f t="shared" si="25"/>
        <v>18.45</v>
      </c>
      <c r="J146" s="36">
        <f t="shared" si="25"/>
        <v>24.93</v>
      </c>
      <c r="K146" s="36">
        <f t="shared" si="25"/>
        <v>35.309999999999995</v>
      </c>
      <c r="L146" s="36">
        <f t="shared" si="25"/>
        <v>33.43</v>
      </c>
      <c r="M146" s="36">
        <f t="shared" si="25"/>
        <v>36.68</v>
      </c>
      <c r="N146" s="36">
        <f t="shared" si="25"/>
        <v>21.07788</v>
      </c>
      <c r="O146" s="36">
        <f t="shared" si="25"/>
        <v>48.05</v>
      </c>
      <c r="P146" s="36">
        <f t="shared" si="25"/>
        <v>20.75</v>
      </c>
      <c r="Q146" s="36">
        <f>SUM(Q147:Q150)</f>
        <v>67.636</v>
      </c>
      <c r="R146" s="36">
        <f>SUM(R147:R150)</f>
        <v>30.255</v>
      </c>
      <c r="S146" s="36">
        <f>SUM(S147:S150)</f>
        <v>32.7892</v>
      </c>
      <c r="T146" s="37">
        <f>SUM(T147:T150)</f>
        <v>34.6</v>
      </c>
    </row>
    <row r="147" spans="1:20" ht="13.5" customHeight="1">
      <c r="A147" s="14"/>
      <c r="B147" s="8" t="s">
        <v>47</v>
      </c>
      <c r="C147" s="45" t="s">
        <v>5</v>
      </c>
      <c r="D147" s="45">
        <v>0.06</v>
      </c>
      <c r="E147" s="8">
        <v>0.24</v>
      </c>
      <c r="F147" s="23" t="s">
        <v>5</v>
      </c>
      <c r="G147" s="23" t="s">
        <v>5</v>
      </c>
      <c r="H147" s="23" t="s">
        <v>5</v>
      </c>
      <c r="I147" s="23" t="s">
        <v>5</v>
      </c>
      <c r="J147" s="38">
        <v>7.94</v>
      </c>
      <c r="K147" s="38">
        <v>11.92</v>
      </c>
      <c r="L147" s="32">
        <v>8.28</v>
      </c>
      <c r="M147" s="32">
        <v>0.3</v>
      </c>
      <c r="N147" s="32" t="s">
        <v>5</v>
      </c>
      <c r="O147" s="32" t="s">
        <v>5</v>
      </c>
      <c r="P147" s="32" t="s">
        <v>5</v>
      </c>
      <c r="Q147" s="32" t="s">
        <v>5</v>
      </c>
      <c r="R147" s="32">
        <v>0.5</v>
      </c>
      <c r="S147" s="32" t="s">
        <v>5</v>
      </c>
      <c r="T147" s="33" t="s">
        <v>5</v>
      </c>
    </row>
    <row r="148" spans="1:20" ht="13.5" customHeight="1">
      <c r="A148" s="14"/>
      <c r="B148" s="8" t="s">
        <v>48</v>
      </c>
      <c r="C148" s="45"/>
      <c r="D148" s="45"/>
      <c r="E148" s="8"/>
      <c r="F148" s="23" t="s">
        <v>5</v>
      </c>
      <c r="G148" s="23" t="s">
        <v>5</v>
      </c>
      <c r="H148" s="23" t="s">
        <v>5</v>
      </c>
      <c r="I148" s="23" t="s">
        <v>5</v>
      </c>
      <c r="J148" s="23" t="s">
        <v>5</v>
      </c>
      <c r="K148" s="23" t="s">
        <v>5</v>
      </c>
      <c r="L148" s="23" t="s">
        <v>5</v>
      </c>
      <c r="M148" s="23" t="s">
        <v>5</v>
      </c>
      <c r="N148" s="23" t="s">
        <v>5</v>
      </c>
      <c r="O148" s="23" t="s">
        <v>5</v>
      </c>
      <c r="P148" s="23" t="s">
        <v>5</v>
      </c>
      <c r="Q148" s="32">
        <v>0.02</v>
      </c>
      <c r="R148" s="23" t="s">
        <v>5</v>
      </c>
      <c r="S148" s="32" t="s">
        <v>5</v>
      </c>
      <c r="T148" s="33" t="s">
        <v>5</v>
      </c>
    </row>
    <row r="149" spans="1:20" ht="13.5" customHeight="1">
      <c r="A149" s="14"/>
      <c r="B149" s="19" t="s">
        <v>13</v>
      </c>
      <c r="C149" s="45" t="s">
        <v>5</v>
      </c>
      <c r="D149" s="45">
        <v>35.23</v>
      </c>
      <c r="E149" s="19">
        <v>46.76</v>
      </c>
      <c r="F149" s="27">
        <v>39.24</v>
      </c>
      <c r="G149" s="27">
        <v>4.73</v>
      </c>
      <c r="H149" s="38">
        <v>29.45</v>
      </c>
      <c r="I149" s="23">
        <v>18.45</v>
      </c>
      <c r="J149" s="23">
        <v>16.99</v>
      </c>
      <c r="K149" s="23">
        <v>18.81</v>
      </c>
      <c r="L149" s="23">
        <v>25.15</v>
      </c>
      <c r="M149" s="23">
        <v>33.78</v>
      </c>
      <c r="N149" s="23">
        <v>21.07788</v>
      </c>
      <c r="O149" s="23">
        <v>47.5</v>
      </c>
      <c r="P149" s="23">
        <v>20.75</v>
      </c>
      <c r="Q149" s="23">
        <v>67.616</v>
      </c>
      <c r="R149" s="23">
        <v>29.665</v>
      </c>
      <c r="S149" s="23">
        <v>32.701</v>
      </c>
      <c r="T149" s="24">
        <v>34.6</v>
      </c>
    </row>
    <row r="150" spans="1:20" ht="13.5" customHeight="1">
      <c r="A150" s="14"/>
      <c r="B150" s="8" t="s">
        <v>14</v>
      </c>
      <c r="C150" s="8">
        <v>51.93</v>
      </c>
      <c r="D150" s="8">
        <v>2.81</v>
      </c>
      <c r="E150" s="8">
        <v>0.6</v>
      </c>
      <c r="F150" s="23" t="s">
        <v>5</v>
      </c>
      <c r="G150" s="23" t="s">
        <v>5</v>
      </c>
      <c r="H150" s="23" t="s">
        <v>5</v>
      </c>
      <c r="I150" s="23" t="s">
        <v>5</v>
      </c>
      <c r="J150" s="23" t="s">
        <v>5</v>
      </c>
      <c r="K150" s="23">
        <v>4.58</v>
      </c>
      <c r="L150" s="23" t="s">
        <v>5</v>
      </c>
      <c r="M150" s="23">
        <v>2.6</v>
      </c>
      <c r="N150" s="23" t="s">
        <v>5</v>
      </c>
      <c r="O150" s="23">
        <v>0.55</v>
      </c>
      <c r="P150" s="32" t="s">
        <v>5</v>
      </c>
      <c r="Q150" s="32" t="s">
        <v>5</v>
      </c>
      <c r="R150" s="32">
        <v>0.09</v>
      </c>
      <c r="S150" s="32">
        <v>0.0882</v>
      </c>
      <c r="T150" s="33" t="s">
        <v>5</v>
      </c>
    </row>
    <row r="151" spans="1:20" ht="13.5" customHeight="1">
      <c r="A151" s="14"/>
      <c r="B151" s="19"/>
      <c r="C151" s="19"/>
      <c r="D151" s="19"/>
      <c r="E151" s="19"/>
      <c r="F151" s="27"/>
      <c r="G151" s="27"/>
      <c r="H151" s="27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4"/>
    </row>
    <row r="152" spans="1:20" ht="13.5" customHeight="1">
      <c r="A152" s="14" t="s">
        <v>49</v>
      </c>
      <c r="B152" s="19"/>
      <c r="C152" s="34">
        <f>SUM(C153:C155)</f>
        <v>619.2099999999999</v>
      </c>
      <c r="D152" s="34">
        <f>SUM(D153:D155)</f>
        <v>852.5799999999999</v>
      </c>
      <c r="E152" s="29">
        <f>SUM(E153)</f>
        <v>2536.22</v>
      </c>
      <c r="F152" s="22">
        <f>SUM(F153)</f>
        <v>3041.86</v>
      </c>
      <c r="G152" s="22">
        <f>SUM(G153)</f>
        <v>4667.97</v>
      </c>
      <c r="H152" s="22">
        <f aca="true" t="shared" si="26" ref="H152:N152">SUM(H153:H155)</f>
        <v>7859.56</v>
      </c>
      <c r="I152" s="22">
        <f t="shared" si="26"/>
        <v>8509.44</v>
      </c>
      <c r="J152" s="22">
        <f t="shared" si="26"/>
        <v>10632.93</v>
      </c>
      <c r="K152" s="22">
        <f t="shared" si="26"/>
        <v>12266.56</v>
      </c>
      <c r="L152" s="22">
        <f t="shared" si="26"/>
        <v>12147.75</v>
      </c>
      <c r="M152" s="22">
        <f t="shared" si="26"/>
        <v>12727.33</v>
      </c>
      <c r="N152" s="22">
        <f t="shared" si="26"/>
        <v>13163.85513463533</v>
      </c>
      <c r="O152" s="22">
        <f>SUM(O153:O155)</f>
        <v>17868.09</v>
      </c>
      <c r="P152" s="22">
        <f>SUM(P153:P155)</f>
        <v>15575.371979999993</v>
      </c>
      <c r="Q152" s="22">
        <f>SUM(Q153:Q155)</f>
        <v>17887.6824</v>
      </c>
      <c r="R152" s="22">
        <f>SUM(R153:R155)</f>
        <v>18014.233300000004</v>
      </c>
      <c r="S152" s="22">
        <f>SUM(S153:S156)</f>
        <v>19112.697500000002</v>
      </c>
      <c r="T152" s="30">
        <f>SUM(T153:T156)</f>
        <v>23758.371128846178</v>
      </c>
    </row>
    <row r="153" spans="1:20" ht="13.5" customHeight="1">
      <c r="A153" s="14"/>
      <c r="B153" s="19" t="s">
        <v>43</v>
      </c>
      <c r="C153" s="19">
        <v>613.28</v>
      </c>
      <c r="D153" s="26">
        <v>730.8</v>
      </c>
      <c r="E153" s="31">
        <v>2536.22</v>
      </c>
      <c r="F153" s="23">
        <v>3041.86</v>
      </c>
      <c r="G153" s="23">
        <v>4667.97</v>
      </c>
      <c r="H153" s="23">
        <v>7859.56</v>
      </c>
      <c r="I153" s="23">
        <v>8509.44</v>
      </c>
      <c r="J153" s="23">
        <v>10632.93</v>
      </c>
      <c r="K153" s="23">
        <v>12266.56</v>
      </c>
      <c r="L153" s="23">
        <v>12147.75</v>
      </c>
      <c r="M153" s="23">
        <v>12727.33</v>
      </c>
      <c r="N153" s="23">
        <v>13163.85513463533</v>
      </c>
      <c r="O153" s="23">
        <v>17569.38</v>
      </c>
      <c r="P153" s="23">
        <v>15572.043279999993</v>
      </c>
      <c r="Q153" s="23">
        <v>17835.31</v>
      </c>
      <c r="R153" s="23">
        <v>18008.58</v>
      </c>
      <c r="S153" s="23">
        <v>19081.08323</v>
      </c>
      <c r="T153" s="24">
        <v>23741.55383884618</v>
      </c>
    </row>
    <row r="154" spans="1:20" ht="13.5" customHeight="1">
      <c r="A154" s="14"/>
      <c r="B154" s="19" t="s">
        <v>12</v>
      </c>
      <c r="C154" s="19"/>
      <c r="D154" s="26"/>
      <c r="E154" s="31"/>
      <c r="F154" s="23" t="s">
        <v>5</v>
      </c>
      <c r="G154" s="23" t="s">
        <v>5</v>
      </c>
      <c r="H154" s="23" t="s">
        <v>5</v>
      </c>
      <c r="I154" s="23" t="s">
        <v>5</v>
      </c>
      <c r="J154" s="23" t="s">
        <v>5</v>
      </c>
      <c r="K154" s="23" t="s">
        <v>5</v>
      </c>
      <c r="L154" s="23" t="s">
        <v>5</v>
      </c>
      <c r="M154" s="23" t="s">
        <v>5</v>
      </c>
      <c r="N154" s="23" t="s">
        <v>5</v>
      </c>
      <c r="O154" s="23">
        <v>1.12</v>
      </c>
      <c r="P154" s="23">
        <v>3.3287000000000004</v>
      </c>
      <c r="Q154" s="23">
        <v>52.34499999999999</v>
      </c>
      <c r="R154" s="23"/>
      <c r="S154" s="23">
        <v>23.40232</v>
      </c>
      <c r="T154" s="24">
        <v>14.852289999999998</v>
      </c>
    </row>
    <row r="155" spans="1:20" ht="13.5" customHeight="1">
      <c r="A155" s="14"/>
      <c r="B155" s="19" t="s">
        <v>31</v>
      </c>
      <c r="C155" s="19">
        <v>5.93</v>
      </c>
      <c r="D155" s="19">
        <v>121.78</v>
      </c>
      <c r="E155" s="25" t="s">
        <v>5</v>
      </c>
      <c r="F155" s="23" t="s">
        <v>5</v>
      </c>
      <c r="G155" s="23" t="s">
        <v>5</v>
      </c>
      <c r="H155" s="23" t="s">
        <v>5</v>
      </c>
      <c r="I155" s="23" t="s">
        <v>5</v>
      </c>
      <c r="J155" s="23" t="s">
        <v>5</v>
      </c>
      <c r="K155" s="23" t="s">
        <v>5</v>
      </c>
      <c r="L155" s="23"/>
      <c r="M155" s="23"/>
      <c r="N155" s="23"/>
      <c r="O155" s="23">
        <v>297.59</v>
      </c>
      <c r="P155" s="32" t="s">
        <v>5</v>
      </c>
      <c r="Q155" s="32">
        <v>0.027399999999999997</v>
      </c>
      <c r="R155" s="32">
        <v>5.6533</v>
      </c>
      <c r="S155" s="32" t="s">
        <v>5</v>
      </c>
      <c r="T155" s="33" t="s">
        <v>5</v>
      </c>
    </row>
    <row r="156" spans="1:20" ht="13.5" customHeight="1">
      <c r="A156" s="14"/>
      <c r="B156" s="8" t="s">
        <v>14</v>
      </c>
      <c r="C156" s="19"/>
      <c r="D156" s="19"/>
      <c r="E156" s="25"/>
      <c r="F156" s="23"/>
      <c r="G156" s="23"/>
      <c r="H156" s="23"/>
      <c r="I156" s="23" t="s">
        <v>5</v>
      </c>
      <c r="J156" s="23" t="s">
        <v>5</v>
      </c>
      <c r="K156" s="23" t="s">
        <v>5</v>
      </c>
      <c r="L156" s="23" t="s">
        <v>5</v>
      </c>
      <c r="M156" s="23" t="s">
        <v>5</v>
      </c>
      <c r="N156" s="23" t="s">
        <v>5</v>
      </c>
      <c r="O156" s="23" t="s">
        <v>5</v>
      </c>
      <c r="P156" s="23" t="s">
        <v>5</v>
      </c>
      <c r="Q156" s="23" t="s">
        <v>5</v>
      </c>
      <c r="R156" s="23" t="s">
        <v>5</v>
      </c>
      <c r="S156" s="23">
        <v>8.21195</v>
      </c>
      <c r="T156" s="33">
        <v>1.9649999999999999</v>
      </c>
    </row>
    <row r="157" spans="1:20" ht="13.5" customHeight="1">
      <c r="A157" s="14"/>
      <c r="B157" s="19"/>
      <c r="C157" s="19"/>
      <c r="D157" s="19"/>
      <c r="E157" s="19"/>
      <c r="F157" s="27"/>
      <c r="G157" s="27"/>
      <c r="H157" s="27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4"/>
    </row>
    <row r="158" spans="1:20" ht="13.5" customHeight="1">
      <c r="A158" s="14" t="s">
        <v>50</v>
      </c>
      <c r="B158" s="19"/>
      <c r="C158" s="34">
        <f>SUM(C159:C161)</f>
        <v>29.45</v>
      </c>
      <c r="D158" s="34">
        <f>SUM(D159:D161)</f>
        <v>27.98</v>
      </c>
      <c r="E158" s="34">
        <f>SUM(E159:E162)</f>
        <v>49.86</v>
      </c>
      <c r="F158" s="36">
        <f>SUM(F159:F162)</f>
        <v>46.39</v>
      </c>
      <c r="G158" s="36">
        <f>SUM(G159:G162)</f>
        <v>11.600000000000001</v>
      </c>
      <c r="H158" s="36">
        <f aca="true" t="shared" si="27" ref="H158:R158">SUM(H159:H164)</f>
        <v>3.69</v>
      </c>
      <c r="I158" s="36">
        <f t="shared" si="27"/>
        <v>26.709999999999997</v>
      </c>
      <c r="J158" s="36">
        <f t="shared" si="27"/>
        <v>35</v>
      </c>
      <c r="K158" s="36">
        <f t="shared" si="27"/>
        <v>90.1</v>
      </c>
      <c r="L158" s="36">
        <f t="shared" si="27"/>
        <v>117.72</v>
      </c>
      <c r="M158" s="36">
        <f t="shared" si="27"/>
        <v>92.3</v>
      </c>
      <c r="N158" s="36">
        <f t="shared" si="27"/>
        <v>72.74170000000001</v>
      </c>
      <c r="O158" s="36">
        <f t="shared" si="27"/>
        <v>169.89000000000001</v>
      </c>
      <c r="P158" s="36">
        <f t="shared" si="27"/>
        <v>140.7471</v>
      </c>
      <c r="Q158" s="36">
        <f t="shared" si="27"/>
        <v>106.44969999999999</v>
      </c>
      <c r="R158" s="36">
        <f t="shared" si="27"/>
        <v>85.53999999999999</v>
      </c>
      <c r="S158" s="36">
        <f>SUM(S159:S164)</f>
        <v>215.9333</v>
      </c>
      <c r="T158" s="37">
        <f>SUM(T159:T164)</f>
        <v>295.251776871718</v>
      </c>
    </row>
    <row r="159" spans="1:20" ht="13.5" customHeight="1">
      <c r="A159" s="14"/>
      <c r="B159" s="19" t="s">
        <v>4</v>
      </c>
      <c r="C159" s="19">
        <v>1.91</v>
      </c>
      <c r="D159" s="19">
        <v>0.37</v>
      </c>
      <c r="E159" s="19">
        <v>0.65</v>
      </c>
      <c r="F159" s="27">
        <v>25.62</v>
      </c>
      <c r="G159" s="27">
        <v>6.41</v>
      </c>
      <c r="H159" s="23" t="s">
        <v>5</v>
      </c>
      <c r="I159" s="23">
        <v>3.2</v>
      </c>
      <c r="J159" s="23">
        <v>1</v>
      </c>
      <c r="K159" s="23">
        <v>1.3</v>
      </c>
      <c r="L159" s="23">
        <v>6.96</v>
      </c>
      <c r="M159" s="23">
        <v>74.19</v>
      </c>
      <c r="N159" s="23">
        <v>2.01</v>
      </c>
      <c r="O159" s="23">
        <v>0.2</v>
      </c>
      <c r="P159" s="32" t="s">
        <v>5</v>
      </c>
      <c r="Q159" s="32">
        <v>1.03</v>
      </c>
      <c r="R159" s="32">
        <v>1.72</v>
      </c>
      <c r="S159" s="32">
        <v>0.82</v>
      </c>
      <c r="T159" s="33">
        <v>14.325</v>
      </c>
    </row>
    <row r="160" spans="1:20" ht="13.5" customHeight="1">
      <c r="A160" s="14"/>
      <c r="B160" s="19" t="s">
        <v>8</v>
      </c>
      <c r="C160" s="19">
        <v>1.74</v>
      </c>
      <c r="D160" s="19">
        <v>7.32</v>
      </c>
      <c r="E160" s="19">
        <v>13.07</v>
      </c>
      <c r="F160" s="27">
        <v>6.88</v>
      </c>
      <c r="G160" s="27">
        <v>1.72</v>
      </c>
      <c r="H160" s="27">
        <v>3.69</v>
      </c>
      <c r="I160" s="23">
        <v>20.18</v>
      </c>
      <c r="J160" s="23">
        <v>23.5</v>
      </c>
      <c r="K160" s="23">
        <v>54.5</v>
      </c>
      <c r="L160" s="23">
        <v>64.08</v>
      </c>
      <c r="M160" s="23" t="s">
        <v>5</v>
      </c>
      <c r="N160" s="23">
        <v>36.438700000000004</v>
      </c>
      <c r="O160" s="23">
        <v>46.57</v>
      </c>
      <c r="P160" s="23">
        <v>50.285500000000006</v>
      </c>
      <c r="Q160" s="32">
        <v>56.0597</v>
      </c>
      <c r="R160" s="23">
        <v>27.91</v>
      </c>
      <c r="S160" s="32">
        <v>53.016</v>
      </c>
      <c r="T160" s="33">
        <v>102.95499999999998</v>
      </c>
    </row>
    <row r="161" spans="1:20" ht="13.5" customHeight="1">
      <c r="A161" s="14"/>
      <c r="B161" s="19" t="s">
        <v>9</v>
      </c>
      <c r="C161" s="19">
        <v>25.8</v>
      </c>
      <c r="D161" s="19">
        <v>20.29</v>
      </c>
      <c r="E161" s="19">
        <v>36.14</v>
      </c>
      <c r="F161" s="27">
        <v>7.74</v>
      </c>
      <c r="G161" s="27">
        <v>1.93</v>
      </c>
      <c r="H161" s="23" t="s">
        <v>5</v>
      </c>
      <c r="I161" s="23">
        <v>2.38</v>
      </c>
      <c r="J161" s="23">
        <v>8.5</v>
      </c>
      <c r="K161" s="23">
        <v>25.5</v>
      </c>
      <c r="L161" s="23">
        <v>43.92</v>
      </c>
      <c r="M161" s="23">
        <v>18.11</v>
      </c>
      <c r="N161" s="23">
        <v>34.293</v>
      </c>
      <c r="O161" s="23">
        <v>81.12</v>
      </c>
      <c r="P161" s="23">
        <v>84.675</v>
      </c>
      <c r="Q161" s="32">
        <v>42.78</v>
      </c>
      <c r="R161" s="23">
        <v>55.01</v>
      </c>
      <c r="S161" s="32">
        <v>112.352</v>
      </c>
      <c r="T161" s="33">
        <v>123.682</v>
      </c>
    </row>
    <row r="162" spans="1:20" ht="13.5" customHeight="1">
      <c r="A162" s="7"/>
      <c r="B162" s="19" t="s">
        <v>10</v>
      </c>
      <c r="C162" s="25" t="s">
        <v>5</v>
      </c>
      <c r="D162" s="25" t="s">
        <v>5</v>
      </c>
      <c r="E162" s="25" t="s">
        <v>5</v>
      </c>
      <c r="F162" s="27">
        <v>6.15</v>
      </c>
      <c r="G162" s="27">
        <v>1.54</v>
      </c>
      <c r="H162" s="23" t="s">
        <v>5</v>
      </c>
      <c r="I162" s="23">
        <v>0.95</v>
      </c>
      <c r="J162" s="23">
        <v>2</v>
      </c>
      <c r="K162" s="23">
        <v>8.8</v>
      </c>
      <c r="L162" s="23" t="s">
        <v>5</v>
      </c>
      <c r="M162" s="23" t="s">
        <v>5</v>
      </c>
      <c r="N162" s="23" t="s">
        <v>5</v>
      </c>
      <c r="O162" s="23">
        <v>0</v>
      </c>
      <c r="P162" s="32" t="s">
        <v>5</v>
      </c>
      <c r="Q162" s="32" t="s">
        <v>5</v>
      </c>
      <c r="R162" s="32" t="s">
        <v>5</v>
      </c>
      <c r="S162" s="32" t="s">
        <v>5</v>
      </c>
      <c r="T162" s="33">
        <v>1.04</v>
      </c>
    </row>
    <row r="163" spans="1:20" ht="13.5" customHeight="1">
      <c r="A163" s="7"/>
      <c r="B163" s="19" t="s">
        <v>31</v>
      </c>
      <c r="C163" s="25" t="s">
        <v>5</v>
      </c>
      <c r="D163" s="25" t="s">
        <v>5</v>
      </c>
      <c r="E163" s="25" t="s">
        <v>5</v>
      </c>
      <c r="F163" s="23" t="s">
        <v>5</v>
      </c>
      <c r="G163" s="23" t="s">
        <v>5</v>
      </c>
      <c r="H163" s="23" t="s">
        <v>5</v>
      </c>
      <c r="I163" s="23" t="s">
        <v>5</v>
      </c>
      <c r="J163" s="23" t="s">
        <v>5</v>
      </c>
      <c r="K163" s="23" t="s">
        <v>5</v>
      </c>
      <c r="L163" s="23">
        <v>2.76</v>
      </c>
      <c r="M163" s="23" t="s">
        <v>5</v>
      </c>
      <c r="N163" s="23" t="s">
        <v>5</v>
      </c>
      <c r="O163" s="23">
        <v>42</v>
      </c>
      <c r="P163" s="23">
        <v>5.7866</v>
      </c>
      <c r="Q163" s="23">
        <v>6.58</v>
      </c>
      <c r="R163" s="23">
        <v>0.8</v>
      </c>
      <c r="S163" s="23">
        <v>49.6953</v>
      </c>
      <c r="T163" s="33">
        <v>53.229776871718016</v>
      </c>
    </row>
    <row r="164" spans="1:20" ht="13.5" customHeight="1">
      <c r="A164" s="7"/>
      <c r="B164" s="19" t="s">
        <v>14</v>
      </c>
      <c r="C164" s="25" t="s">
        <v>5</v>
      </c>
      <c r="D164" s="25" t="s">
        <v>5</v>
      </c>
      <c r="E164" s="25" t="s">
        <v>5</v>
      </c>
      <c r="F164" s="23" t="s">
        <v>5</v>
      </c>
      <c r="G164" s="23" t="s">
        <v>5</v>
      </c>
      <c r="H164" s="23" t="s">
        <v>5</v>
      </c>
      <c r="I164" s="23" t="s">
        <v>5</v>
      </c>
      <c r="J164" s="23" t="s">
        <v>5</v>
      </c>
      <c r="K164" s="23" t="s">
        <v>5</v>
      </c>
      <c r="L164" s="23" t="s">
        <v>5</v>
      </c>
      <c r="M164" s="23" t="s">
        <v>5</v>
      </c>
      <c r="N164" s="23" t="s">
        <v>5</v>
      </c>
      <c r="O164" s="23" t="s">
        <v>5</v>
      </c>
      <c r="P164" s="23" t="s">
        <v>5</v>
      </c>
      <c r="Q164" s="23" t="s">
        <v>5</v>
      </c>
      <c r="R164" s="23">
        <v>0.1</v>
      </c>
      <c r="S164" s="23">
        <v>0.05</v>
      </c>
      <c r="T164" s="33">
        <v>0.02</v>
      </c>
    </row>
    <row r="165" spans="1:20" ht="12" customHeight="1">
      <c r="A165" s="46"/>
      <c r="B165" s="47"/>
      <c r="C165" s="47"/>
      <c r="D165" s="47"/>
      <c r="E165" s="47"/>
      <c r="F165" s="48"/>
      <c r="G165" s="48"/>
      <c r="H165" s="48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9"/>
    </row>
    <row r="166" spans="1:20" ht="7.5" customHeight="1">
      <c r="A166" s="5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ht="15" customHeight="1">
      <c r="A167" s="1" t="s">
        <v>56</v>
      </c>
    </row>
    <row r="168" ht="15" customHeight="1">
      <c r="A168" s="1" t="s">
        <v>51</v>
      </c>
    </row>
    <row r="169" ht="15" customHeight="1">
      <c r="A169" s="1" t="s">
        <v>53</v>
      </c>
    </row>
  </sheetData>
  <sheetProtection/>
  <mergeCells count="20">
    <mergeCell ref="M8:M9"/>
    <mergeCell ref="A8:B9"/>
    <mergeCell ref="C8:C9"/>
    <mergeCell ref="D8:D9"/>
    <mergeCell ref="E8:E9"/>
    <mergeCell ref="F8:F9"/>
    <mergeCell ref="G8:G9"/>
    <mergeCell ref="A11:B11"/>
    <mergeCell ref="H8:H9"/>
    <mergeCell ref="I8:I9"/>
    <mergeCell ref="J8:J9"/>
    <mergeCell ref="K8:K9"/>
    <mergeCell ref="L8:L9"/>
    <mergeCell ref="T8:T9"/>
    <mergeCell ref="S8:S9"/>
    <mergeCell ref="N8:N9"/>
    <mergeCell ref="O8:O9"/>
    <mergeCell ref="P8:P9"/>
    <mergeCell ref="Q8:Q9"/>
    <mergeCell ref="R8:R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3" r:id="rId2"/>
  <ignoredErrors>
    <ignoredError sqref="I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Buleje de la Cruz</dc:creator>
  <cp:keywords/>
  <dc:description/>
  <cp:lastModifiedBy>Juan Ricciotti Giribaldi Rocha</cp:lastModifiedBy>
  <cp:lastPrinted>2017-06-27T18:30:33Z</cp:lastPrinted>
  <dcterms:created xsi:type="dcterms:W3CDTF">2016-11-07T17:24:53Z</dcterms:created>
  <dcterms:modified xsi:type="dcterms:W3CDTF">2018-06-18T20:16:57Z</dcterms:modified>
  <cp:category/>
  <cp:version/>
  <cp:contentType/>
  <cp:contentStatus/>
</cp:coreProperties>
</file>