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395" windowHeight="89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<sst xmlns="http://schemas.openxmlformats.org/spreadsheetml/2006/main" count="341" uniqueCount="49">
  <si>
    <t>PERÚ: COSECHA DE RECURSOS HIDROBIOLÓGICOS DE LA ACTIVIDAD DE ACUICULTURA</t>
  </si>
  <si>
    <t>SEGÚN ÁMBITO REGIÓN Y ESPECIE, 2000-07</t>
  </si>
  <si>
    <t>(TM)</t>
  </si>
  <si>
    <t>Región / Especie</t>
  </si>
  <si>
    <t>Total</t>
  </si>
  <si>
    <t>Amazonas</t>
  </si>
  <si>
    <t>Carpa</t>
  </si>
  <si>
    <t>-</t>
  </si>
  <si>
    <t>Gamitana</t>
  </si>
  <si>
    <t>Pacotana / Gamipaco</t>
  </si>
  <si>
    <t>Tilapia</t>
  </si>
  <si>
    <t>Trucha</t>
  </si>
  <si>
    <t>Ancash</t>
  </si>
  <si>
    <t>Concha de Abanico</t>
  </si>
  <si>
    <t>Ostras del Pacífico</t>
  </si>
  <si>
    <t>Apurímac</t>
  </si>
  <si>
    <t>Arequipa</t>
  </si>
  <si>
    <t>Otros</t>
  </si>
  <si>
    <t>Ayacucho</t>
  </si>
  <si>
    <t>Camarón de Rio</t>
  </si>
  <si>
    <t>Cajamarca</t>
  </si>
  <si>
    <t>Cusco</t>
  </si>
  <si>
    <t>Boquichico</t>
  </si>
  <si>
    <t>Paco</t>
  </si>
  <si>
    <t>Huancavelica</t>
  </si>
  <si>
    <t>Huánuco</t>
  </si>
  <si>
    <t>Camarón de Malasia</t>
  </si>
  <si>
    <t>Ica</t>
  </si>
  <si>
    <t>Junín</t>
  </si>
  <si>
    <t>La Libertad</t>
  </si>
  <si>
    <t>Lambayeque</t>
  </si>
  <si>
    <t>Lima</t>
  </si>
  <si>
    <t>Loreto</t>
  </si>
  <si>
    <t>Pacotana</t>
  </si>
  <si>
    <t>Sabalo</t>
  </si>
  <si>
    <t>Yaraqui</t>
  </si>
  <si>
    <t>Madre de Dios</t>
  </si>
  <si>
    <t>Carachama</t>
  </si>
  <si>
    <t>Moquegua</t>
  </si>
  <si>
    <t>Pasco</t>
  </si>
  <si>
    <t>Piura</t>
  </si>
  <si>
    <t>Langostino</t>
  </si>
  <si>
    <t>Puno</t>
  </si>
  <si>
    <t>San Martin</t>
  </si>
  <si>
    <t>Tacna</t>
  </si>
  <si>
    <t>Abalón</t>
  </si>
  <si>
    <t>Tumbes</t>
  </si>
  <si>
    <t>Ucayali</t>
  </si>
  <si>
    <t>Fuente:  Direcciones Regionales de Produccion (DIREPRO) y Empresas Acuícolas</t>
  </si>
</sst>
</file>

<file path=xl/styles.xml><?xml version="1.0" encoding="utf-8"?>
<styleSheet xmlns="http://schemas.openxmlformats.org/spreadsheetml/2006/main">
  <numFmts count="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vertical="center"/>
    </xf>
    <xf numFmtId="4" fontId="2" fillId="2" borderId="7" xfId="0" applyNumberFormat="1" applyFont="1" applyFill="1" applyBorder="1" applyAlignment="1">
      <alignment vertical="center"/>
    </xf>
    <xf numFmtId="39" fontId="1" fillId="0" borderId="0" xfId="0" applyNumberFormat="1" applyFont="1" applyBorder="1" applyAlignment="1">
      <alignment vertical="center"/>
    </xf>
    <xf numFmtId="39" fontId="1" fillId="0" borderId="7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9" fontId="2" fillId="0" borderId="7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39" fontId="1" fillId="0" borderId="7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9" fontId="1" fillId="0" borderId="0" xfId="0" applyNumberFormat="1" applyFont="1" applyFill="1" applyBorder="1" applyAlignment="1">
      <alignment horizontal="right" vertical="center"/>
    </xf>
    <xf numFmtId="3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0" borderId="7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2" fontId="1" fillId="0" borderId="7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7" xfId="0" applyNumberFormat="1" applyFont="1" applyFill="1" applyBorder="1" applyAlignment="1">
      <alignment horizontal="right" vertical="center"/>
    </xf>
    <xf numFmtId="2" fontId="2" fillId="0" borderId="7" xfId="0" applyNumberFormat="1" applyFont="1" applyFill="1" applyBorder="1" applyAlignment="1">
      <alignment vertical="center"/>
    </xf>
    <xf numFmtId="39" fontId="2" fillId="0" borderId="0" xfId="0" applyNumberFormat="1" applyFont="1" applyFill="1" applyBorder="1" applyAlignment="1">
      <alignment vertical="center"/>
    </xf>
    <xf numFmtId="39" fontId="2" fillId="0" borderId="7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inden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right" vertical="center"/>
    </xf>
    <xf numFmtId="39" fontId="1" fillId="0" borderId="10" xfId="0" applyNumberFormat="1" applyFont="1" applyFill="1" applyBorder="1" applyAlignment="1">
      <alignment horizontal="right" vertical="center"/>
    </xf>
    <xf numFmtId="39" fontId="1" fillId="0" borderId="9" xfId="0" applyNumberFormat="1" applyFont="1" applyFill="1" applyBorder="1" applyAlignment="1">
      <alignment horizontal="right" vertical="center"/>
    </xf>
    <xf numFmtId="2" fontId="1" fillId="0" borderId="9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9" fontId="1" fillId="0" borderId="9" xfId="0" applyNumberFormat="1" applyFont="1" applyFill="1" applyBorder="1" applyAlignment="1">
      <alignment vertical="center"/>
    </xf>
    <xf numFmtId="39" fontId="1" fillId="0" borderId="1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139"/>
  <sheetViews>
    <sheetView showGridLines="0" tabSelected="1" zoomScale="75" zoomScaleNormal="75" workbookViewId="0" topLeftCell="A1">
      <selection activeCell="L12" sqref="L12"/>
    </sheetView>
  </sheetViews>
  <sheetFormatPr defaultColWidth="11.421875" defaultRowHeight="12.75"/>
  <cols>
    <col min="1" max="1" width="1.57421875" style="1" customWidth="1"/>
    <col min="2" max="2" width="2.28125" style="1" customWidth="1"/>
    <col min="3" max="3" width="28.00390625" style="1" customWidth="1"/>
    <col min="4" max="7" width="22.57421875" style="1" customWidth="1"/>
    <col min="8" max="11" width="15.7109375" style="1" hidden="1" customWidth="1"/>
    <col min="12" max="16384" width="11.421875" style="1" customWidth="1"/>
  </cols>
  <sheetData>
    <row r="2" spans="2:11" ht="1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5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4"/>
      <c r="C5" s="5"/>
      <c r="D5" s="5"/>
      <c r="E5" s="5"/>
      <c r="F5" s="5"/>
      <c r="G5" s="5"/>
      <c r="H5" s="5"/>
      <c r="I5" s="5"/>
      <c r="J5" s="5"/>
      <c r="K5" s="5"/>
    </row>
    <row r="6" spans="2:11" ht="14.25">
      <c r="B6" s="6" t="s">
        <v>3</v>
      </c>
      <c r="C6" s="6"/>
      <c r="D6" s="7">
        <v>2000</v>
      </c>
      <c r="E6" s="7">
        <v>2001</v>
      </c>
      <c r="F6" s="7">
        <v>2002</v>
      </c>
      <c r="G6" s="6">
        <v>2003</v>
      </c>
      <c r="H6" s="8">
        <v>2004</v>
      </c>
      <c r="I6" s="7">
        <v>2005</v>
      </c>
      <c r="J6" s="7">
        <v>2006</v>
      </c>
      <c r="K6" s="9">
        <v>2007</v>
      </c>
    </row>
    <row r="7" spans="2:11" ht="14.25">
      <c r="B7" s="6"/>
      <c r="C7" s="6"/>
      <c r="D7" s="7"/>
      <c r="E7" s="7"/>
      <c r="F7" s="7"/>
      <c r="G7" s="6"/>
      <c r="H7" s="8"/>
      <c r="I7" s="7"/>
      <c r="J7" s="7"/>
      <c r="K7" s="10"/>
    </row>
    <row r="8" spans="2:11" ht="15">
      <c r="B8" s="11"/>
      <c r="C8" s="12"/>
      <c r="D8" s="12"/>
      <c r="E8" s="12"/>
      <c r="F8" s="12"/>
      <c r="G8" s="13"/>
      <c r="H8" s="12"/>
      <c r="I8" s="12"/>
      <c r="J8" s="12"/>
      <c r="K8" s="13"/>
    </row>
    <row r="9" spans="2:11" ht="15">
      <c r="B9" s="14" t="s">
        <v>4</v>
      </c>
      <c r="C9" s="15"/>
      <c r="D9" s="16">
        <f>SUM(D11,D18,D23,D26,D30,D35,D39,D49,D52,D56,D62,D65,D71,D74,D80,D89,D99,D103,D106,D112,D115,D123,D128,D132)</f>
        <v>6663.509999999999</v>
      </c>
      <c r="E9" s="16">
        <f>SUM(E11,E18,E23,E26,E30,E35,E39,E49,E52,E56,E62,E65,E71,E74,E80,E89,E99,E103,E106,E112,E115,E123,E128,E132)</f>
        <v>7539.4800000000005</v>
      </c>
      <c r="F9" s="16">
        <f aca="true" t="shared" si="0" ref="F9:K9">SUM(F11,F18,F23,F26,F30,F35,F39,F49,F52,F56,F62,F65,F74,F80,F89,F99,F103,F106,F112,F115,F123,F128,F132)</f>
        <v>11534.460000000001</v>
      </c>
      <c r="G9" s="17">
        <f t="shared" si="0"/>
        <v>13609.499999999996</v>
      </c>
      <c r="H9" s="16">
        <f t="shared" si="0"/>
        <v>22113.73</v>
      </c>
      <c r="I9" s="16">
        <f t="shared" si="0"/>
        <v>25977.68</v>
      </c>
      <c r="J9" s="16">
        <f t="shared" si="0"/>
        <v>28386.640000000007</v>
      </c>
      <c r="K9" s="17">
        <f t="shared" si="0"/>
        <v>39531.18000000001</v>
      </c>
    </row>
    <row r="10" spans="2:11" ht="15">
      <c r="B10" s="11"/>
      <c r="C10" s="12"/>
      <c r="D10" s="12"/>
      <c r="E10" s="12"/>
      <c r="F10" s="12"/>
      <c r="G10" s="13"/>
      <c r="H10" s="12"/>
      <c r="I10" s="12"/>
      <c r="J10" s="18"/>
      <c r="K10" s="19"/>
    </row>
    <row r="11" spans="2:11" ht="15">
      <c r="B11" s="20" t="s">
        <v>5</v>
      </c>
      <c r="C11" s="12"/>
      <c r="D11" s="21">
        <f aca="true" t="shared" si="1" ref="D11:J11">SUM(D12:D16)</f>
        <v>4.47</v>
      </c>
      <c r="E11" s="22">
        <f t="shared" si="1"/>
        <v>3.5</v>
      </c>
      <c r="F11" s="23">
        <f t="shared" si="1"/>
        <v>3.25</v>
      </c>
      <c r="G11" s="24">
        <f t="shared" si="1"/>
        <v>2.98</v>
      </c>
      <c r="H11" s="23">
        <f t="shared" si="1"/>
        <v>3.56</v>
      </c>
      <c r="I11" s="23">
        <f t="shared" si="1"/>
        <v>22.72</v>
      </c>
      <c r="J11" s="23">
        <f t="shared" si="1"/>
        <v>61.739999999999995</v>
      </c>
      <c r="K11" s="25">
        <v>70.65</v>
      </c>
    </row>
    <row r="12" spans="2:11" ht="15">
      <c r="B12" s="20"/>
      <c r="C12" s="12" t="s">
        <v>6</v>
      </c>
      <c r="D12" s="12">
        <v>1.05</v>
      </c>
      <c r="E12" s="26" t="s">
        <v>7</v>
      </c>
      <c r="F12" s="26" t="s">
        <v>7</v>
      </c>
      <c r="G12" s="27" t="s">
        <v>7</v>
      </c>
      <c r="H12" s="26" t="s">
        <v>7</v>
      </c>
      <c r="I12" s="26" t="s">
        <v>7</v>
      </c>
      <c r="J12" s="12">
        <v>0.51</v>
      </c>
      <c r="K12" s="28">
        <v>0.2</v>
      </c>
    </row>
    <row r="13" spans="2:11" ht="15">
      <c r="B13" s="20"/>
      <c r="C13" s="12" t="s">
        <v>8</v>
      </c>
      <c r="D13" s="26" t="s">
        <v>7</v>
      </c>
      <c r="E13" s="26" t="s">
        <v>7</v>
      </c>
      <c r="F13" s="12">
        <v>0.23</v>
      </c>
      <c r="G13" s="27" t="s">
        <v>7</v>
      </c>
      <c r="H13" s="26" t="s">
        <v>7</v>
      </c>
      <c r="I13" s="26" t="s">
        <v>7</v>
      </c>
      <c r="J13" s="29">
        <v>5.5</v>
      </c>
      <c r="K13" s="28">
        <v>7.05</v>
      </c>
    </row>
    <row r="14" spans="2:11" ht="15">
      <c r="B14" s="20"/>
      <c r="C14" s="12" t="s">
        <v>9</v>
      </c>
      <c r="D14" s="26" t="s">
        <v>7</v>
      </c>
      <c r="E14" s="26" t="s">
        <v>7</v>
      </c>
      <c r="F14" s="12">
        <v>3.02</v>
      </c>
      <c r="G14" s="27" t="s">
        <v>7</v>
      </c>
      <c r="H14" s="26" t="s">
        <v>7</v>
      </c>
      <c r="I14" s="26" t="s">
        <v>7</v>
      </c>
      <c r="J14" s="12">
        <v>2.01</v>
      </c>
      <c r="K14" s="28">
        <v>1</v>
      </c>
    </row>
    <row r="15" spans="2:11" ht="15">
      <c r="B15" s="20"/>
      <c r="C15" s="12" t="s">
        <v>10</v>
      </c>
      <c r="D15" s="26" t="s">
        <v>7</v>
      </c>
      <c r="E15" s="26" t="s">
        <v>7</v>
      </c>
      <c r="F15" s="26" t="s">
        <v>7</v>
      </c>
      <c r="G15" s="27" t="s">
        <v>7</v>
      </c>
      <c r="H15" s="26" t="s">
        <v>7</v>
      </c>
      <c r="I15" s="26" t="s">
        <v>7</v>
      </c>
      <c r="J15" s="26" t="s">
        <v>7</v>
      </c>
      <c r="K15" s="28">
        <v>3.7</v>
      </c>
    </row>
    <row r="16" spans="2:11" ht="15">
      <c r="B16" s="11"/>
      <c r="C16" s="30" t="s">
        <v>11</v>
      </c>
      <c r="D16" s="30">
        <v>3.42</v>
      </c>
      <c r="E16" s="31">
        <v>3.5</v>
      </c>
      <c r="F16" s="26" t="s">
        <v>7</v>
      </c>
      <c r="G16" s="32">
        <v>2.98</v>
      </c>
      <c r="H16" s="30">
        <v>3.56</v>
      </c>
      <c r="I16" s="30">
        <v>22.72</v>
      </c>
      <c r="J16" s="12">
        <v>53.72</v>
      </c>
      <c r="K16" s="28">
        <v>58.7</v>
      </c>
    </row>
    <row r="17" spans="2:11" ht="15">
      <c r="B17" s="11"/>
      <c r="C17" s="30"/>
      <c r="D17" s="30"/>
      <c r="E17" s="30"/>
      <c r="F17" s="30"/>
      <c r="G17" s="32"/>
      <c r="H17" s="30"/>
      <c r="I17" s="30"/>
      <c r="J17" s="33"/>
      <c r="K17" s="28"/>
    </row>
    <row r="18" spans="2:11" ht="15">
      <c r="B18" s="20" t="s">
        <v>12</v>
      </c>
      <c r="C18" s="30"/>
      <c r="D18" s="34">
        <f aca="true" t="shared" si="2" ref="D18:J18">SUM(D19:D21)</f>
        <v>1935.25</v>
      </c>
      <c r="E18" s="34">
        <f t="shared" si="2"/>
        <v>2534.2</v>
      </c>
      <c r="F18" s="34">
        <f t="shared" si="2"/>
        <v>4484.7300000000005</v>
      </c>
      <c r="G18" s="25">
        <f t="shared" si="2"/>
        <v>5060.99</v>
      </c>
      <c r="H18" s="34">
        <f t="shared" si="2"/>
        <v>8860.48</v>
      </c>
      <c r="I18" s="34">
        <f t="shared" si="2"/>
        <v>9034.869999999999</v>
      </c>
      <c r="J18" s="34">
        <f t="shared" si="2"/>
        <v>10407.619999999999</v>
      </c>
      <c r="K18" s="25">
        <v>17190.9</v>
      </c>
    </row>
    <row r="19" spans="2:11" ht="15">
      <c r="B19" s="20"/>
      <c r="C19" s="30" t="s">
        <v>13</v>
      </c>
      <c r="D19" s="33">
        <v>1870.09</v>
      </c>
      <c r="E19" s="33">
        <v>2483.27</v>
      </c>
      <c r="F19" s="33">
        <v>4437.45</v>
      </c>
      <c r="G19" s="28">
        <v>5020.72</v>
      </c>
      <c r="H19" s="33">
        <v>8812.39</v>
      </c>
      <c r="I19" s="33">
        <v>8986.38</v>
      </c>
      <c r="J19" s="33">
        <v>10357.56</v>
      </c>
      <c r="K19" s="28">
        <v>16975.19</v>
      </c>
    </row>
    <row r="20" spans="2:11" ht="15">
      <c r="B20" s="20"/>
      <c r="C20" s="30" t="s">
        <v>14</v>
      </c>
      <c r="D20" s="31">
        <v>15.5</v>
      </c>
      <c r="E20" s="30">
        <v>6.81</v>
      </c>
      <c r="F20" s="30">
        <v>8.43</v>
      </c>
      <c r="G20" s="32">
        <v>7.49</v>
      </c>
      <c r="H20" s="33">
        <v>5.9</v>
      </c>
      <c r="I20" s="33">
        <v>2.58</v>
      </c>
      <c r="J20" s="33" t="s">
        <v>7</v>
      </c>
      <c r="K20" s="28" t="s">
        <v>7</v>
      </c>
    </row>
    <row r="21" spans="2:11" ht="15">
      <c r="B21" s="20"/>
      <c r="C21" s="30" t="s">
        <v>11</v>
      </c>
      <c r="D21" s="30">
        <v>49.66</v>
      </c>
      <c r="E21" s="30">
        <v>44.12</v>
      </c>
      <c r="F21" s="30">
        <v>38.85</v>
      </c>
      <c r="G21" s="32">
        <v>32.78</v>
      </c>
      <c r="H21" s="33">
        <v>42.19</v>
      </c>
      <c r="I21" s="33">
        <v>45.91</v>
      </c>
      <c r="J21" s="33">
        <v>50.06</v>
      </c>
      <c r="K21" s="28">
        <v>215.71</v>
      </c>
    </row>
    <row r="22" spans="2:11" ht="15">
      <c r="B22" s="20"/>
      <c r="C22" s="30"/>
      <c r="D22" s="30"/>
      <c r="E22" s="30"/>
      <c r="F22" s="30"/>
      <c r="G22" s="32"/>
      <c r="H22" s="30"/>
      <c r="I22" s="30"/>
      <c r="J22" s="33"/>
      <c r="K22" s="28"/>
    </row>
    <row r="23" spans="2:11" ht="15">
      <c r="B23" s="20" t="s">
        <v>15</v>
      </c>
      <c r="C23" s="30"/>
      <c r="D23" s="35">
        <f aca="true" t="shared" si="3" ref="D23:J23">SUM(D24)</f>
        <v>52.73</v>
      </c>
      <c r="E23" s="35">
        <f t="shared" si="3"/>
        <v>62.51</v>
      </c>
      <c r="F23" s="36">
        <f t="shared" si="3"/>
        <v>51.8</v>
      </c>
      <c r="G23" s="37">
        <f t="shared" si="3"/>
        <v>53.34</v>
      </c>
      <c r="H23" s="38">
        <f t="shared" si="3"/>
        <v>55.58</v>
      </c>
      <c r="I23" s="38">
        <f t="shared" si="3"/>
        <v>48.36</v>
      </c>
      <c r="J23" s="38">
        <f t="shared" si="3"/>
        <v>32.28</v>
      </c>
      <c r="K23" s="25">
        <v>27.42</v>
      </c>
    </row>
    <row r="24" spans="2:11" ht="15">
      <c r="B24" s="20"/>
      <c r="C24" s="30" t="s">
        <v>11</v>
      </c>
      <c r="D24" s="30">
        <v>52.73</v>
      </c>
      <c r="E24" s="30">
        <v>62.51</v>
      </c>
      <c r="F24" s="31">
        <v>51.8</v>
      </c>
      <c r="G24" s="32">
        <v>53.34</v>
      </c>
      <c r="H24" s="30">
        <v>55.58</v>
      </c>
      <c r="I24" s="30">
        <v>48.36</v>
      </c>
      <c r="J24" s="12">
        <v>32.28</v>
      </c>
      <c r="K24" s="28">
        <v>27.42</v>
      </c>
    </row>
    <row r="25" spans="2:11" ht="15">
      <c r="B25" s="20"/>
      <c r="C25" s="30"/>
      <c r="D25" s="30"/>
      <c r="E25" s="30"/>
      <c r="F25" s="30"/>
      <c r="G25" s="32"/>
      <c r="H25" s="30"/>
      <c r="I25" s="30"/>
      <c r="J25" s="33"/>
      <c r="K25" s="28"/>
    </row>
    <row r="26" spans="2:11" ht="15">
      <c r="B26" s="20" t="s">
        <v>16</v>
      </c>
      <c r="C26" s="30"/>
      <c r="D26" s="35">
        <f>SUM(D27:D28)</f>
        <v>15.92</v>
      </c>
      <c r="E26" s="35">
        <f>SUM(E27:E28)</f>
        <v>40.33</v>
      </c>
      <c r="F26" s="38">
        <f>SUM(F28)</f>
        <v>27.66</v>
      </c>
      <c r="G26" s="37">
        <f>SUM(G28)</f>
        <v>23.92</v>
      </c>
      <c r="H26" s="38">
        <f>SUM(H27:H28)</f>
        <v>15.45</v>
      </c>
      <c r="I26" s="38">
        <f>SUM(I28)</f>
        <v>20.57</v>
      </c>
      <c r="J26" s="38">
        <f>SUM(J28)</f>
        <v>25.77</v>
      </c>
      <c r="K26" s="25">
        <v>17.4</v>
      </c>
    </row>
    <row r="27" spans="2:11" ht="15">
      <c r="B27" s="20"/>
      <c r="C27" s="30" t="s">
        <v>17</v>
      </c>
      <c r="D27" s="26" t="s">
        <v>7</v>
      </c>
      <c r="E27" s="26" t="s">
        <v>7</v>
      </c>
      <c r="F27" s="26" t="s">
        <v>7</v>
      </c>
      <c r="G27" s="27" t="s">
        <v>7</v>
      </c>
      <c r="H27" s="30">
        <v>0.36</v>
      </c>
      <c r="I27" s="26" t="s">
        <v>7</v>
      </c>
      <c r="J27" s="26" t="s">
        <v>7</v>
      </c>
      <c r="K27" s="25" t="s">
        <v>7</v>
      </c>
    </row>
    <row r="28" spans="2:11" ht="15">
      <c r="B28" s="20"/>
      <c r="C28" s="30" t="s">
        <v>11</v>
      </c>
      <c r="D28" s="30">
        <v>15.92</v>
      </c>
      <c r="E28" s="30">
        <v>40.33</v>
      </c>
      <c r="F28" s="30">
        <v>27.66</v>
      </c>
      <c r="G28" s="32">
        <v>23.92</v>
      </c>
      <c r="H28" s="30">
        <v>15.09</v>
      </c>
      <c r="I28" s="30">
        <v>20.57</v>
      </c>
      <c r="J28" s="12">
        <v>25.77</v>
      </c>
      <c r="K28" s="28">
        <v>17.4</v>
      </c>
    </row>
    <row r="29" spans="2:11" ht="15">
      <c r="B29" s="20"/>
      <c r="C29" s="30"/>
      <c r="D29" s="30"/>
      <c r="E29" s="30"/>
      <c r="F29" s="30"/>
      <c r="G29" s="32"/>
      <c r="H29" s="30"/>
      <c r="I29" s="30"/>
      <c r="J29" s="33"/>
      <c r="K29" s="28"/>
    </row>
    <row r="30" spans="2:11" ht="15">
      <c r="B30" s="20" t="s">
        <v>18</v>
      </c>
      <c r="C30" s="30"/>
      <c r="D30" s="35">
        <f aca="true" t="shared" si="4" ref="D30:J30">SUM(D31:D33)</f>
        <v>46.33</v>
      </c>
      <c r="E30" s="35">
        <f t="shared" si="4"/>
        <v>64.65</v>
      </c>
      <c r="F30" s="38">
        <f t="shared" si="4"/>
        <v>103.39</v>
      </c>
      <c r="G30" s="39">
        <f t="shared" si="4"/>
        <v>79.9</v>
      </c>
      <c r="H30" s="36">
        <f t="shared" si="4"/>
        <v>80.99</v>
      </c>
      <c r="I30" s="36">
        <f t="shared" si="4"/>
        <v>92.79</v>
      </c>
      <c r="J30" s="36">
        <f t="shared" si="4"/>
        <v>110.03</v>
      </c>
      <c r="K30" s="25">
        <v>103.53</v>
      </c>
    </row>
    <row r="31" spans="2:11" ht="15">
      <c r="B31" s="20"/>
      <c r="C31" s="30" t="s">
        <v>19</v>
      </c>
      <c r="D31" s="26" t="s">
        <v>7</v>
      </c>
      <c r="E31" s="26" t="s">
        <v>7</v>
      </c>
      <c r="F31" s="26" t="s">
        <v>7</v>
      </c>
      <c r="G31" s="27" t="s">
        <v>7</v>
      </c>
      <c r="H31" s="26" t="s">
        <v>7</v>
      </c>
      <c r="I31" s="26" t="s">
        <v>7</v>
      </c>
      <c r="J31" s="12">
        <v>2.35</v>
      </c>
      <c r="K31" s="28">
        <v>0</v>
      </c>
    </row>
    <row r="32" spans="2:11" ht="15">
      <c r="B32" s="20"/>
      <c r="C32" s="30" t="s">
        <v>9</v>
      </c>
      <c r="D32" s="26" t="s">
        <v>7</v>
      </c>
      <c r="E32" s="26" t="s">
        <v>7</v>
      </c>
      <c r="F32" s="26" t="s">
        <v>7</v>
      </c>
      <c r="G32" s="27" t="s">
        <v>7</v>
      </c>
      <c r="H32" s="26" t="s">
        <v>7</v>
      </c>
      <c r="I32" s="26" t="s">
        <v>7</v>
      </c>
      <c r="J32" s="12">
        <v>1.26</v>
      </c>
      <c r="K32" s="28">
        <v>1.25</v>
      </c>
    </row>
    <row r="33" spans="2:11" ht="15">
      <c r="B33" s="20"/>
      <c r="C33" s="30" t="s">
        <v>11</v>
      </c>
      <c r="D33" s="30">
        <v>46.33</v>
      </c>
      <c r="E33" s="30">
        <v>64.65</v>
      </c>
      <c r="F33" s="26">
        <v>103.39</v>
      </c>
      <c r="G33" s="32">
        <v>79.9</v>
      </c>
      <c r="H33" s="30">
        <v>80.99</v>
      </c>
      <c r="I33" s="30">
        <v>92.79</v>
      </c>
      <c r="J33" s="12">
        <v>106.42</v>
      </c>
      <c r="K33" s="28">
        <v>102.28</v>
      </c>
    </row>
    <row r="34" spans="2:11" ht="15">
      <c r="B34" s="20"/>
      <c r="C34" s="30"/>
      <c r="D34" s="30"/>
      <c r="E34" s="30"/>
      <c r="F34" s="30"/>
      <c r="G34" s="32"/>
      <c r="H34" s="30"/>
      <c r="I34" s="30"/>
      <c r="J34" s="33"/>
      <c r="K34" s="28"/>
    </row>
    <row r="35" spans="2:11" ht="15">
      <c r="B35" s="20" t="s">
        <v>20</v>
      </c>
      <c r="C35" s="30"/>
      <c r="D35" s="35">
        <f aca="true" t="shared" si="5" ref="D35:J35">SUM(D36:D37)</f>
        <v>2.45</v>
      </c>
      <c r="E35" s="35">
        <f t="shared" si="5"/>
        <v>1.99</v>
      </c>
      <c r="F35" s="36">
        <f t="shared" si="5"/>
        <v>2.5</v>
      </c>
      <c r="G35" s="37">
        <f t="shared" si="5"/>
        <v>1.66</v>
      </c>
      <c r="H35" s="38">
        <f t="shared" si="5"/>
        <v>31.93</v>
      </c>
      <c r="I35" s="38">
        <f t="shared" si="5"/>
        <v>48.59</v>
      </c>
      <c r="J35" s="38">
        <f t="shared" si="5"/>
        <v>73.04</v>
      </c>
      <c r="K35" s="25">
        <v>122.72</v>
      </c>
    </row>
    <row r="36" spans="2:11" ht="15">
      <c r="B36" s="20"/>
      <c r="C36" s="30" t="s">
        <v>17</v>
      </c>
      <c r="D36" s="26" t="s">
        <v>7</v>
      </c>
      <c r="E36" s="26" t="s">
        <v>7</v>
      </c>
      <c r="F36" s="30">
        <v>0.6</v>
      </c>
      <c r="G36" s="27" t="s">
        <v>7</v>
      </c>
      <c r="H36" s="26" t="s">
        <v>7</v>
      </c>
      <c r="I36" s="30">
        <v>48.59</v>
      </c>
      <c r="J36" s="12" t="s">
        <v>7</v>
      </c>
      <c r="K36" s="25" t="s">
        <v>7</v>
      </c>
    </row>
    <row r="37" spans="2:11" ht="15">
      <c r="B37" s="20"/>
      <c r="C37" s="30" t="s">
        <v>11</v>
      </c>
      <c r="D37" s="30">
        <v>2.45</v>
      </c>
      <c r="E37" s="30">
        <v>1.99</v>
      </c>
      <c r="F37" s="31">
        <v>1.9</v>
      </c>
      <c r="G37" s="32">
        <v>1.66</v>
      </c>
      <c r="H37" s="30">
        <v>31.93</v>
      </c>
      <c r="I37" s="26" t="s">
        <v>7</v>
      </c>
      <c r="J37" s="12">
        <v>73.04</v>
      </c>
      <c r="K37" s="28">
        <v>122.72</v>
      </c>
    </row>
    <row r="38" spans="2:11" ht="15">
      <c r="B38" s="20"/>
      <c r="C38" s="30"/>
      <c r="D38" s="30"/>
      <c r="E38" s="30"/>
      <c r="F38" s="30"/>
      <c r="G38" s="32"/>
      <c r="H38" s="30"/>
      <c r="I38" s="30"/>
      <c r="J38" s="33"/>
      <c r="K38" s="28"/>
    </row>
    <row r="39" spans="2:11" ht="15">
      <c r="B39" s="20" t="s">
        <v>21</v>
      </c>
      <c r="C39" s="30"/>
      <c r="D39" s="40">
        <f aca="true" t="shared" si="6" ref="D39:J39">SUM(D40:D47)</f>
        <v>0</v>
      </c>
      <c r="E39" s="40">
        <f t="shared" si="6"/>
        <v>0</v>
      </c>
      <c r="F39" s="38">
        <f t="shared" si="6"/>
        <v>18.07</v>
      </c>
      <c r="G39" s="39">
        <f t="shared" si="6"/>
        <v>0</v>
      </c>
      <c r="H39" s="38">
        <f t="shared" si="6"/>
        <v>21.39</v>
      </c>
      <c r="I39" s="38">
        <f t="shared" si="6"/>
        <v>36.34</v>
      </c>
      <c r="J39" s="38">
        <f t="shared" si="6"/>
        <v>67.02000000000001</v>
      </c>
      <c r="K39" s="25">
        <v>107.96</v>
      </c>
    </row>
    <row r="40" spans="2:11" ht="15">
      <c r="B40" s="20"/>
      <c r="C40" s="30" t="s">
        <v>22</v>
      </c>
      <c r="D40" s="26" t="s">
        <v>7</v>
      </c>
      <c r="E40" s="26" t="s">
        <v>7</v>
      </c>
      <c r="F40" s="26" t="s">
        <v>7</v>
      </c>
      <c r="G40" s="27" t="s">
        <v>7</v>
      </c>
      <c r="H40" s="26" t="s">
        <v>7</v>
      </c>
      <c r="I40" s="26" t="s">
        <v>7</v>
      </c>
      <c r="J40" s="12">
        <v>0.31</v>
      </c>
      <c r="K40" s="28">
        <v>0.22</v>
      </c>
    </row>
    <row r="41" spans="2:11" ht="15">
      <c r="B41" s="20"/>
      <c r="C41" s="30" t="s">
        <v>6</v>
      </c>
      <c r="D41" s="26" t="s">
        <v>7</v>
      </c>
      <c r="E41" s="26" t="s">
        <v>7</v>
      </c>
      <c r="F41" s="26" t="s">
        <v>7</v>
      </c>
      <c r="G41" s="27" t="s">
        <v>7</v>
      </c>
      <c r="H41" s="30">
        <v>0.03</v>
      </c>
      <c r="I41" s="30">
        <v>2.15</v>
      </c>
      <c r="J41" s="12">
        <v>0.5</v>
      </c>
      <c r="K41" s="28">
        <v>0.7</v>
      </c>
    </row>
    <row r="42" spans="2:11" ht="15">
      <c r="B42" s="20"/>
      <c r="C42" s="30" t="s">
        <v>8</v>
      </c>
      <c r="D42" s="26" t="s">
        <v>7</v>
      </c>
      <c r="E42" s="26" t="s">
        <v>7</v>
      </c>
      <c r="F42" s="26" t="s">
        <v>7</v>
      </c>
      <c r="G42" s="27" t="s">
        <v>7</v>
      </c>
      <c r="H42" s="26" t="s">
        <v>7</v>
      </c>
      <c r="I42" s="30"/>
      <c r="J42" s="12">
        <v>3.8</v>
      </c>
      <c r="K42" s="28">
        <v>0.32</v>
      </c>
    </row>
    <row r="43" spans="2:11" ht="15">
      <c r="B43" s="20"/>
      <c r="C43" s="30" t="s">
        <v>17</v>
      </c>
      <c r="D43" s="26" t="s">
        <v>7</v>
      </c>
      <c r="E43" s="26" t="s">
        <v>7</v>
      </c>
      <c r="F43" s="26" t="s">
        <v>7</v>
      </c>
      <c r="G43" s="27" t="s">
        <v>7</v>
      </c>
      <c r="H43" s="26" t="s">
        <v>7</v>
      </c>
      <c r="I43" s="30">
        <v>0.19</v>
      </c>
      <c r="J43" s="41" t="s">
        <v>7</v>
      </c>
      <c r="K43" s="28" t="s">
        <v>7</v>
      </c>
    </row>
    <row r="44" spans="2:11" ht="15">
      <c r="B44" s="20"/>
      <c r="C44" s="30" t="s">
        <v>23</v>
      </c>
      <c r="D44" s="26" t="s">
        <v>7</v>
      </c>
      <c r="E44" s="26" t="s">
        <v>7</v>
      </c>
      <c r="F44" s="26" t="s">
        <v>7</v>
      </c>
      <c r="G44" s="27" t="s">
        <v>7</v>
      </c>
      <c r="H44" s="26" t="s">
        <v>7</v>
      </c>
      <c r="I44" s="30">
        <v>3.81</v>
      </c>
      <c r="J44" s="12">
        <v>8.9</v>
      </c>
      <c r="K44" s="28">
        <v>0.49</v>
      </c>
    </row>
    <row r="45" spans="2:11" ht="15">
      <c r="B45" s="20"/>
      <c r="C45" s="30" t="s">
        <v>9</v>
      </c>
      <c r="D45" s="26" t="s">
        <v>7</v>
      </c>
      <c r="E45" s="26" t="s">
        <v>7</v>
      </c>
      <c r="F45" s="26" t="s">
        <v>7</v>
      </c>
      <c r="G45" s="27" t="s">
        <v>7</v>
      </c>
      <c r="H45" s="26" t="s">
        <v>7</v>
      </c>
      <c r="I45" s="26" t="s">
        <v>7</v>
      </c>
      <c r="J45" s="12">
        <v>1.09</v>
      </c>
      <c r="K45" s="28">
        <v>1.03</v>
      </c>
    </row>
    <row r="46" spans="2:11" ht="15">
      <c r="B46" s="20"/>
      <c r="C46" s="30" t="s">
        <v>10</v>
      </c>
      <c r="D46" s="26" t="s">
        <v>7</v>
      </c>
      <c r="E46" s="26" t="s">
        <v>7</v>
      </c>
      <c r="F46" s="26" t="s">
        <v>7</v>
      </c>
      <c r="G46" s="27" t="s">
        <v>7</v>
      </c>
      <c r="H46" s="30">
        <v>0.02</v>
      </c>
      <c r="I46" s="30">
        <v>0.02</v>
      </c>
      <c r="J46" s="12">
        <v>0.47</v>
      </c>
      <c r="K46" s="28">
        <v>0.09</v>
      </c>
    </row>
    <row r="47" spans="2:11" ht="15">
      <c r="B47" s="20"/>
      <c r="C47" s="30" t="s">
        <v>11</v>
      </c>
      <c r="D47" s="26" t="s">
        <v>7</v>
      </c>
      <c r="E47" s="26" t="s">
        <v>7</v>
      </c>
      <c r="F47" s="30">
        <v>18.07</v>
      </c>
      <c r="G47" s="27" t="s">
        <v>7</v>
      </c>
      <c r="H47" s="30">
        <v>21.34</v>
      </c>
      <c r="I47" s="30">
        <v>30.17</v>
      </c>
      <c r="J47" s="12">
        <v>51.95</v>
      </c>
      <c r="K47" s="28">
        <v>105.11</v>
      </c>
    </row>
    <row r="48" spans="2:11" ht="15">
      <c r="B48" s="20"/>
      <c r="C48" s="30"/>
      <c r="D48" s="30"/>
      <c r="E48" s="30"/>
      <c r="F48" s="30"/>
      <c r="G48" s="32"/>
      <c r="H48" s="30"/>
      <c r="I48" s="30"/>
      <c r="J48" s="33"/>
      <c r="K48" s="28"/>
    </row>
    <row r="49" spans="2:11" ht="15">
      <c r="B49" s="20" t="s">
        <v>24</v>
      </c>
      <c r="C49" s="30"/>
      <c r="D49" s="40">
        <f aca="true" t="shared" si="7" ref="D49:J49">SUM(D50)</f>
        <v>51</v>
      </c>
      <c r="E49" s="40">
        <f t="shared" si="7"/>
        <v>35</v>
      </c>
      <c r="F49" s="38">
        <f t="shared" si="7"/>
        <v>49.11</v>
      </c>
      <c r="G49" s="39">
        <f t="shared" si="7"/>
        <v>16.2</v>
      </c>
      <c r="H49" s="36">
        <f t="shared" si="7"/>
        <v>55.27</v>
      </c>
      <c r="I49" s="36">
        <f t="shared" si="7"/>
        <v>134.13</v>
      </c>
      <c r="J49" s="36">
        <f t="shared" si="7"/>
        <v>135.7</v>
      </c>
      <c r="K49" s="25">
        <v>115.25</v>
      </c>
    </row>
    <row r="50" spans="2:11" ht="15">
      <c r="B50" s="20"/>
      <c r="C50" s="30" t="s">
        <v>11</v>
      </c>
      <c r="D50" s="31">
        <v>51</v>
      </c>
      <c r="E50" s="31">
        <v>35</v>
      </c>
      <c r="F50" s="30">
        <v>49.11</v>
      </c>
      <c r="G50" s="42">
        <v>16.2</v>
      </c>
      <c r="H50" s="31">
        <v>55.27</v>
      </c>
      <c r="I50" s="31">
        <v>134.13</v>
      </c>
      <c r="J50" s="43">
        <v>135.7</v>
      </c>
      <c r="K50" s="28">
        <v>115.25</v>
      </c>
    </row>
    <row r="51" spans="2:11" ht="15">
      <c r="B51" s="20"/>
      <c r="C51" s="30"/>
      <c r="D51" s="30"/>
      <c r="E51" s="30"/>
      <c r="F51" s="30"/>
      <c r="G51" s="32"/>
      <c r="H51" s="30"/>
      <c r="I51" s="30"/>
      <c r="J51" s="33"/>
      <c r="K51" s="28"/>
    </row>
    <row r="52" spans="2:11" ht="15">
      <c r="B52" s="20" t="s">
        <v>25</v>
      </c>
      <c r="C52" s="30"/>
      <c r="D52" s="40">
        <f aca="true" t="shared" si="8" ref="D52:J52">SUM(D53:D54)</f>
        <v>18.68</v>
      </c>
      <c r="E52" s="40">
        <f t="shared" si="8"/>
        <v>14.6</v>
      </c>
      <c r="F52" s="38">
        <f t="shared" si="8"/>
        <v>60.63</v>
      </c>
      <c r="G52" s="39">
        <f t="shared" si="8"/>
        <v>43.7</v>
      </c>
      <c r="H52" s="38">
        <f t="shared" si="8"/>
        <v>62.81</v>
      </c>
      <c r="I52" s="38">
        <f t="shared" si="8"/>
        <v>67.61</v>
      </c>
      <c r="J52" s="38">
        <f t="shared" si="8"/>
        <v>79.03999999999999</v>
      </c>
      <c r="K52" s="25">
        <v>34.47</v>
      </c>
    </row>
    <row r="53" spans="2:11" ht="15">
      <c r="B53" s="20"/>
      <c r="C53" s="30" t="s">
        <v>26</v>
      </c>
      <c r="D53" s="26" t="s">
        <v>7</v>
      </c>
      <c r="E53" s="26" t="s">
        <v>7</v>
      </c>
      <c r="F53" s="26" t="s">
        <v>7</v>
      </c>
      <c r="G53" s="44" t="s">
        <v>7</v>
      </c>
      <c r="H53" s="43" t="s">
        <v>7</v>
      </c>
      <c r="I53" s="43" t="s">
        <v>7</v>
      </c>
      <c r="J53" s="43">
        <v>0.46</v>
      </c>
      <c r="K53" s="28">
        <v>0</v>
      </c>
    </row>
    <row r="54" spans="2:11" ht="15">
      <c r="B54" s="20"/>
      <c r="C54" s="30" t="s">
        <v>11</v>
      </c>
      <c r="D54" s="30">
        <v>18.68</v>
      </c>
      <c r="E54" s="31">
        <v>14.6</v>
      </c>
      <c r="F54" s="30">
        <v>60.63</v>
      </c>
      <c r="G54" s="42">
        <v>43.7</v>
      </c>
      <c r="H54" s="30">
        <v>62.81</v>
      </c>
      <c r="I54" s="30">
        <v>67.61</v>
      </c>
      <c r="J54" s="43">
        <v>78.58</v>
      </c>
      <c r="K54" s="28">
        <v>34.47</v>
      </c>
    </row>
    <row r="55" spans="2:11" ht="15">
      <c r="B55" s="20"/>
      <c r="C55" s="30"/>
      <c r="D55" s="30"/>
      <c r="E55" s="30"/>
      <c r="F55" s="30"/>
      <c r="G55" s="32"/>
      <c r="H55" s="30"/>
      <c r="I55" s="30"/>
      <c r="J55" s="33"/>
      <c r="K55" s="28"/>
    </row>
    <row r="56" spans="2:11" ht="15">
      <c r="B56" s="20" t="s">
        <v>27</v>
      </c>
      <c r="C56" s="30"/>
      <c r="D56" s="40">
        <f aca="true" t="shared" si="9" ref="D56:J56">SUM(D57:D60)</f>
        <v>111.48</v>
      </c>
      <c r="E56" s="40">
        <f t="shared" si="9"/>
        <v>9.700000000000001</v>
      </c>
      <c r="F56" s="36">
        <f t="shared" si="9"/>
        <v>3.89</v>
      </c>
      <c r="G56" s="39">
        <f t="shared" si="9"/>
        <v>51.33</v>
      </c>
      <c r="H56" s="36">
        <f t="shared" si="9"/>
        <v>497.03999999999996</v>
      </c>
      <c r="I56" s="36">
        <f t="shared" si="9"/>
        <v>130.06</v>
      </c>
      <c r="J56" s="36">
        <f t="shared" si="9"/>
        <v>300.66</v>
      </c>
      <c r="K56" s="25">
        <v>132.85</v>
      </c>
    </row>
    <row r="57" spans="2:11" ht="15">
      <c r="B57" s="20"/>
      <c r="C57" s="30" t="s">
        <v>26</v>
      </c>
      <c r="D57" s="31">
        <v>0.3</v>
      </c>
      <c r="E57" s="31">
        <v>0.3</v>
      </c>
      <c r="F57" s="30">
        <v>0.12</v>
      </c>
      <c r="G57" s="27" t="s">
        <v>7</v>
      </c>
      <c r="H57" s="26" t="s">
        <v>7</v>
      </c>
      <c r="I57" s="26" t="s">
        <v>7</v>
      </c>
      <c r="J57" s="43" t="s">
        <v>7</v>
      </c>
      <c r="K57" s="25"/>
    </row>
    <row r="58" spans="2:11" ht="15">
      <c r="B58" s="20"/>
      <c r="C58" s="30" t="s">
        <v>13</v>
      </c>
      <c r="D58" s="31">
        <v>110.64</v>
      </c>
      <c r="E58" s="31">
        <v>9</v>
      </c>
      <c r="F58" s="31">
        <v>3</v>
      </c>
      <c r="G58" s="32">
        <v>50.87</v>
      </c>
      <c r="H58" s="30">
        <v>497.02</v>
      </c>
      <c r="I58" s="30">
        <v>130.06</v>
      </c>
      <c r="J58" s="43">
        <v>300.66</v>
      </c>
      <c r="K58" s="28">
        <v>132.85</v>
      </c>
    </row>
    <row r="59" spans="2:11" ht="15">
      <c r="B59" s="20"/>
      <c r="C59" s="30" t="s">
        <v>17</v>
      </c>
      <c r="D59" s="43" t="s">
        <v>7</v>
      </c>
      <c r="E59" s="43" t="s">
        <v>7</v>
      </c>
      <c r="F59" s="31"/>
      <c r="G59" s="32"/>
      <c r="H59" s="30">
        <v>0.02</v>
      </c>
      <c r="I59" s="26" t="s">
        <v>7</v>
      </c>
      <c r="J59" s="43" t="s">
        <v>7</v>
      </c>
      <c r="K59" s="28"/>
    </row>
    <row r="60" spans="2:11" ht="15">
      <c r="B60" s="20"/>
      <c r="C60" s="30" t="s">
        <v>10</v>
      </c>
      <c r="D60" s="31">
        <v>0.54</v>
      </c>
      <c r="E60" s="31">
        <v>0.4</v>
      </c>
      <c r="F60" s="30">
        <v>0.77</v>
      </c>
      <c r="G60" s="32">
        <v>0.46</v>
      </c>
      <c r="H60" s="26" t="s">
        <v>7</v>
      </c>
      <c r="I60" s="26" t="s">
        <v>7</v>
      </c>
      <c r="J60" s="43" t="s">
        <v>7</v>
      </c>
      <c r="K60" s="28"/>
    </row>
    <row r="61" spans="2:11" ht="15">
      <c r="B61" s="20"/>
      <c r="C61" s="30"/>
      <c r="D61" s="30"/>
      <c r="E61" s="30"/>
      <c r="F61" s="30"/>
      <c r="G61" s="32"/>
      <c r="H61" s="30"/>
      <c r="I61" s="30"/>
      <c r="J61" s="33"/>
      <c r="K61" s="28"/>
    </row>
    <row r="62" spans="2:11" ht="15">
      <c r="B62" s="20" t="s">
        <v>28</v>
      </c>
      <c r="C62" s="30"/>
      <c r="D62" s="35">
        <f aca="true" t="shared" si="10" ref="D62:J62">SUM(D63)</f>
        <v>930.01</v>
      </c>
      <c r="E62" s="34">
        <f t="shared" si="10"/>
        <v>1138.87</v>
      </c>
      <c r="F62" s="34">
        <f t="shared" si="10"/>
        <v>1219.03</v>
      </c>
      <c r="G62" s="25">
        <f t="shared" si="10"/>
        <v>1337.66</v>
      </c>
      <c r="H62" s="34">
        <f t="shared" si="10"/>
        <v>1981.98</v>
      </c>
      <c r="I62" s="34">
        <f t="shared" si="10"/>
        <v>2119.49</v>
      </c>
      <c r="J62" s="34">
        <f t="shared" si="10"/>
        <v>1651.78</v>
      </c>
      <c r="K62" s="25">
        <v>1758.05</v>
      </c>
    </row>
    <row r="63" spans="2:11" ht="15">
      <c r="B63" s="20"/>
      <c r="C63" s="30" t="s">
        <v>11</v>
      </c>
      <c r="D63" s="30">
        <v>930.01</v>
      </c>
      <c r="E63" s="33">
        <v>1138.87</v>
      </c>
      <c r="F63" s="33">
        <v>1219.03</v>
      </c>
      <c r="G63" s="28">
        <v>1337.66</v>
      </c>
      <c r="H63" s="33">
        <v>1981.98</v>
      </c>
      <c r="I63" s="33">
        <v>2119.49</v>
      </c>
      <c r="J63" s="33">
        <v>1651.78</v>
      </c>
      <c r="K63" s="28">
        <v>1758.05</v>
      </c>
    </row>
    <row r="64" spans="2:11" ht="15">
      <c r="B64" s="20"/>
      <c r="C64" s="30"/>
      <c r="D64" s="30"/>
      <c r="E64" s="30"/>
      <c r="F64" s="30"/>
      <c r="G64" s="32"/>
      <c r="H64" s="30"/>
      <c r="I64" s="30"/>
      <c r="J64" s="33"/>
      <c r="K64" s="28"/>
    </row>
    <row r="65" spans="2:11" ht="15">
      <c r="B65" s="20" t="s">
        <v>29</v>
      </c>
      <c r="C65" s="30"/>
      <c r="D65" s="35">
        <f aca="true" t="shared" si="11" ref="D65:J65">SUM(D66:D69)</f>
        <v>6.71</v>
      </c>
      <c r="E65" s="35">
        <f t="shared" si="11"/>
        <v>12.34</v>
      </c>
      <c r="F65" s="36">
        <f t="shared" si="11"/>
        <v>22.5</v>
      </c>
      <c r="G65" s="39">
        <f t="shared" si="11"/>
        <v>15.4</v>
      </c>
      <c r="H65" s="36">
        <f t="shared" si="11"/>
        <v>16.59</v>
      </c>
      <c r="I65" s="36">
        <f t="shared" si="11"/>
        <v>28.91</v>
      </c>
      <c r="J65" s="36">
        <f t="shared" si="11"/>
        <v>17.76</v>
      </c>
      <c r="K65" s="25">
        <v>14.73</v>
      </c>
    </row>
    <row r="66" spans="2:11" ht="15">
      <c r="B66" s="20"/>
      <c r="C66" s="30" t="s">
        <v>26</v>
      </c>
      <c r="D66" s="30">
        <v>0.65</v>
      </c>
      <c r="E66" s="26" t="s">
        <v>7</v>
      </c>
      <c r="F66" s="26" t="s">
        <v>7</v>
      </c>
      <c r="G66" s="44" t="s">
        <v>7</v>
      </c>
      <c r="H66" s="31">
        <v>0.25</v>
      </c>
      <c r="I66" s="31">
        <v>1.44</v>
      </c>
      <c r="J66" s="43">
        <v>1.39</v>
      </c>
      <c r="K66" s="28">
        <v>1.8</v>
      </c>
    </row>
    <row r="67" spans="2:11" ht="15">
      <c r="B67" s="20"/>
      <c r="C67" s="30" t="s">
        <v>17</v>
      </c>
      <c r="D67" s="26" t="s">
        <v>7</v>
      </c>
      <c r="E67" s="26" t="s">
        <v>7</v>
      </c>
      <c r="F67" s="26" t="s">
        <v>7</v>
      </c>
      <c r="G67" s="27" t="s">
        <v>7</v>
      </c>
      <c r="H67" s="31">
        <v>0.09</v>
      </c>
      <c r="I67" s="43" t="s">
        <v>7</v>
      </c>
      <c r="J67" s="43" t="s">
        <v>7</v>
      </c>
      <c r="K67" s="44" t="s">
        <v>7</v>
      </c>
    </row>
    <row r="68" spans="2:11" ht="15">
      <c r="B68" s="20"/>
      <c r="C68" s="30" t="s">
        <v>10</v>
      </c>
      <c r="D68" s="26" t="s">
        <v>7</v>
      </c>
      <c r="E68" s="26" t="s">
        <v>7</v>
      </c>
      <c r="F68" s="26" t="s">
        <v>7</v>
      </c>
      <c r="G68" s="44" t="s">
        <v>7</v>
      </c>
      <c r="H68" s="43" t="s">
        <v>7</v>
      </c>
      <c r="I68" s="31">
        <v>0.28</v>
      </c>
      <c r="J68" s="43" t="s">
        <v>7</v>
      </c>
      <c r="K68" s="44" t="s">
        <v>7</v>
      </c>
    </row>
    <row r="69" spans="2:11" ht="15">
      <c r="B69" s="20"/>
      <c r="C69" s="30" t="s">
        <v>11</v>
      </c>
      <c r="D69" s="30">
        <v>6.06</v>
      </c>
      <c r="E69" s="30">
        <v>12.34</v>
      </c>
      <c r="F69" s="31">
        <v>22.5</v>
      </c>
      <c r="G69" s="42">
        <v>15.4</v>
      </c>
      <c r="H69" s="31">
        <v>16.25</v>
      </c>
      <c r="I69" s="31">
        <v>27.19</v>
      </c>
      <c r="J69" s="43">
        <v>16.37</v>
      </c>
      <c r="K69" s="28">
        <v>11.54</v>
      </c>
    </row>
    <row r="70" spans="2:11" ht="15">
      <c r="B70" s="20"/>
      <c r="C70" s="30"/>
      <c r="D70" s="30"/>
      <c r="E70" s="30"/>
      <c r="F70" s="30"/>
      <c r="G70" s="32"/>
      <c r="H70" s="30"/>
      <c r="I70" s="30"/>
      <c r="J70" s="33"/>
      <c r="K70" s="28"/>
    </row>
    <row r="71" spans="2:11" ht="15">
      <c r="B71" s="20" t="s">
        <v>30</v>
      </c>
      <c r="C71" s="30"/>
      <c r="D71" s="40">
        <f>SUM(D72)</f>
        <v>78.2</v>
      </c>
      <c r="E71" s="40">
        <f>SUM(E72)</f>
        <v>12.28</v>
      </c>
      <c r="F71" s="40">
        <f aca="true" t="shared" si="12" ref="F71:K71">SUM(F72)</f>
        <v>0</v>
      </c>
      <c r="G71" s="45">
        <f t="shared" si="12"/>
        <v>0</v>
      </c>
      <c r="H71" s="40">
        <f t="shared" si="12"/>
        <v>0</v>
      </c>
      <c r="I71" s="40">
        <f t="shared" si="12"/>
        <v>0</v>
      </c>
      <c r="J71" s="40">
        <f t="shared" si="12"/>
        <v>0</v>
      </c>
      <c r="K71" s="45">
        <f t="shared" si="12"/>
        <v>0</v>
      </c>
    </row>
    <row r="72" spans="2:11" ht="15">
      <c r="B72" s="20"/>
      <c r="C72" s="30" t="s">
        <v>17</v>
      </c>
      <c r="D72" s="31">
        <v>78.2</v>
      </c>
      <c r="E72" s="31">
        <v>12.28</v>
      </c>
      <c r="F72" s="26" t="s">
        <v>7</v>
      </c>
      <c r="G72" s="27" t="s">
        <v>7</v>
      </c>
      <c r="H72" s="26" t="s">
        <v>7</v>
      </c>
      <c r="I72" s="26" t="s">
        <v>7</v>
      </c>
      <c r="J72" s="26" t="s">
        <v>7</v>
      </c>
      <c r="K72" s="27" t="s">
        <v>7</v>
      </c>
    </row>
    <row r="73" spans="2:11" ht="15">
      <c r="B73" s="20"/>
      <c r="C73" s="30"/>
      <c r="D73" s="30"/>
      <c r="E73" s="30"/>
      <c r="F73" s="30"/>
      <c r="G73" s="32"/>
      <c r="H73" s="30"/>
      <c r="I73" s="30"/>
      <c r="J73" s="33"/>
      <c r="K73" s="28"/>
    </row>
    <row r="74" spans="2:11" ht="15">
      <c r="B74" s="20" t="s">
        <v>31</v>
      </c>
      <c r="C74" s="30"/>
      <c r="D74" s="46">
        <f aca="true" t="shared" si="13" ref="D74:J74">SUM(D75:D78)</f>
        <v>1933.82</v>
      </c>
      <c r="E74" s="46">
        <f t="shared" si="13"/>
        <v>1421.29</v>
      </c>
      <c r="F74" s="46">
        <f t="shared" si="13"/>
        <v>1320.7199999999998</v>
      </c>
      <c r="G74" s="47">
        <f t="shared" si="13"/>
        <v>1600.56</v>
      </c>
      <c r="H74" s="46">
        <f t="shared" si="13"/>
        <v>1331.69</v>
      </c>
      <c r="I74" s="46">
        <f t="shared" si="13"/>
        <v>294.15</v>
      </c>
      <c r="J74" s="46">
        <f t="shared" si="13"/>
        <v>192.35</v>
      </c>
      <c r="K74" s="25">
        <v>198.77</v>
      </c>
    </row>
    <row r="75" spans="2:11" ht="15">
      <c r="B75" s="20"/>
      <c r="C75" s="30" t="s">
        <v>13</v>
      </c>
      <c r="D75" s="33">
        <v>1933.82</v>
      </c>
      <c r="E75" s="33">
        <v>1421.29</v>
      </c>
      <c r="F75" s="33">
        <v>1260.76</v>
      </c>
      <c r="G75" s="28">
        <v>1520.57</v>
      </c>
      <c r="H75" s="33">
        <v>1174.91</v>
      </c>
      <c r="I75" s="26" t="s">
        <v>7</v>
      </c>
      <c r="J75" s="43" t="s">
        <v>7</v>
      </c>
      <c r="K75" s="25"/>
    </row>
    <row r="76" spans="2:11" ht="15">
      <c r="B76" s="20"/>
      <c r="C76" s="30" t="s">
        <v>17</v>
      </c>
      <c r="D76" s="26" t="s">
        <v>7</v>
      </c>
      <c r="E76" s="26" t="s">
        <v>7</v>
      </c>
      <c r="F76" s="30">
        <v>3.11</v>
      </c>
      <c r="G76" s="27" t="s">
        <v>7</v>
      </c>
      <c r="H76" s="26" t="s">
        <v>7</v>
      </c>
      <c r="I76" s="26" t="s">
        <v>7</v>
      </c>
      <c r="J76" s="43" t="s">
        <v>7</v>
      </c>
      <c r="K76" s="28"/>
    </row>
    <row r="77" spans="2:11" ht="15">
      <c r="B77" s="20"/>
      <c r="C77" s="30" t="s">
        <v>10</v>
      </c>
      <c r="D77" s="26" t="s">
        <v>7</v>
      </c>
      <c r="E77" s="26" t="s">
        <v>7</v>
      </c>
      <c r="F77" s="26" t="s">
        <v>7</v>
      </c>
      <c r="G77" s="28">
        <v>1.15</v>
      </c>
      <c r="H77" s="33">
        <v>2.83</v>
      </c>
      <c r="I77" s="33">
        <v>3.12</v>
      </c>
      <c r="J77" s="43">
        <v>21.2</v>
      </c>
      <c r="K77" s="28">
        <v>8.16</v>
      </c>
    </row>
    <row r="78" spans="2:11" ht="15">
      <c r="B78" s="48"/>
      <c r="C78" s="49" t="s">
        <v>11</v>
      </c>
      <c r="D78" s="50" t="s">
        <v>7</v>
      </c>
      <c r="E78" s="50" t="s">
        <v>7</v>
      </c>
      <c r="F78" s="49">
        <v>56.85</v>
      </c>
      <c r="G78" s="51">
        <v>78.84</v>
      </c>
      <c r="H78" s="52">
        <v>153.95</v>
      </c>
      <c r="I78" s="52">
        <v>291.03</v>
      </c>
      <c r="J78" s="53">
        <v>171.15</v>
      </c>
      <c r="K78" s="51">
        <v>190.61</v>
      </c>
    </row>
    <row r="79" spans="2:11" ht="15">
      <c r="B79" s="20"/>
      <c r="C79" s="30"/>
      <c r="D79" s="30"/>
      <c r="E79" s="30"/>
      <c r="F79" s="30"/>
      <c r="G79" s="32"/>
      <c r="H79" s="30"/>
      <c r="I79" s="30"/>
      <c r="J79" s="33"/>
      <c r="K79" s="28"/>
    </row>
    <row r="80" spans="2:11" ht="15">
      <c r="B80" s="20" t="s">
        <v>32</v>
      </c>
      <c r="C80" s="30"/>
      <c r="D80" s="40">
        <f aca="true" t="shared" si="14" ref="D80:J80">SUM(D81:D87)</f>
        <v>0</v>
      </c>
      <c r="E80" s="40">
        <f t="shared" si="14"/>
        <v>0</v>
      </c>
      <c r="F80" s="38">
        <f t="shared" si="14"/>
        <v>15.62</v>
      </c>
      <c r="G80" s="37">
        <f t="shared" si="14"/>
        <v>284.96999999999997</v>
      </c>
      <c r="H80" s="38">
        <f t="shared" si="14"/>
        <v>443.99000000000007</v>
      </c>
      <c r="I80" s="38">
        <f t="shared" si="14"/>
        <v>376.04999999999995</v>
      </c>
      <c r="J80" s="38">
        <f t="shared" si="14"/>
        <v>356.54</v>
      </c>
      <c r="K80" s="25">
        <v>478.05</v>
      </c>
    </row>
    <row r="81" spans="2:11" ht="15">
      <c r="B81" s="20"/>
      <c r="C81" s="30" t="s">
        <v>22</v>
      </c>
      <c r="D81" s="26" t="s">
        <v>7</v>
      </c>
      <c r="E81" s="26" t="s">
        <v>7</v>
      </c>
      <c r="F81" s="30">
        <v>0.02</v>
      </c>
      <c r="G81" s="32">
        <v>58.3</v>
      </c>
      <c r="H81" s="30">
        <v>61.03</v>
      </c>
      <c r="I81" s="30">
        <v>55.79</v>
      </c>
      <c r="J81" s="43">
        <v>7.35</v>
      </c>
      <c r="K81" s="28">
        <v>12.83</v>
      </c>
    </row>
    <row r="82" spans="2:11" ht="15">
      <c r="B82" s="20"/>
      <c r="C82" s="30" t="s">
        <v>8</v>
      </c>
      <c r="D82" s="26" t="s">
        <v>7</v>
      </c>
      <c r="E82" s="26" t="s">
        <v>7</v>
      </c>
      <c r="F82" s="30">
        <v>5.94</v>
      </c>
      <c r="G82" s="32">
        <v>176.95</v>
      </c>
      <c r="H82" s="30">
        <v>200.99</v>
      </c>
      <c r="I82" s="30">
        <v>182.44</v>
      </c>
      <c r="J82" s="43">
        <v>261.65</v>
      </c>
      <c r="K82" s="28">
        <v>329.71</v>
      </c>
    </row>
    <row r="83" spans="2:11" ht="15">
      <c r="B83" s="20"/>
      <c r="C83" s="30" t="s">
        <v>17</v>
      </c>
      <c r="D83" s="26" t="s">
        <v>7</v>
      </c>
      <c r="E83" s="26" t="s">
        <v>7</v>
      </c>
      <c r="F83" s="30">
        <v>0.14</v>
      </c>
      <c r="G83" s="32">
        <f>3+0.22+0.6</f>
        <v>3.8200000000000003</v>
      </c>
      <c r="H83" s="30">
        <v>1.6</v>
      </c>
      <c r="I83" s="30">
        <v>14.26</v>
      </c>
      <c r="J83" s="43">
        <v>2.37</v>
      </c>
      <c r="K83" s="28"/>
    </row>
    <row r="84" spans="2:11" ht="15">
      <c r="B84" s="20"/>
      <c r="C84" s="30" t="s">
        <v>23</v>
      </c>
      <c r="D84" s="26" t="s">
        <v>7</v>
      </c>
      <c r="E84" s="26" t="s">
        <v>7</v>
      </c>
      <c r="F84" s="26" t="s">
        <v>7</v>
      </c>
      <c r="G84" s="32">
        <v>1.11</v>
      </c>
      <c r="H84" s="30">
        <v>1.74</v>
      </c>
      <c r="I84" s="30">
        <v>23.79</v>
      </c>
      <c r="J84" s="43">
        <v>6.8</v>
      </c>
      <c r="K84" s="28">
        <v>10.37</v>
      </c>
    </row>
    <row r="85" spans="2:11" ht="15">
      <c r="B85" s="20"/>
      <c r="C85" s="30" t="s">
        <v>33</v>
      </c>
      <c r="D85" s="26" t="s">
        <v>7</v>
      </c>
      <c r="E85" s="26" t="s">
        <v>7</v>
      </c>
      <c r="F85" s="26" t="s">
        <v>7</v>
      </c>
      <c r="G85" s="27" t="s">
        <v>7</v>
      </c>
      <c r="H85" s="30">
        <v>0.07</v>
      </c>
      <c r="I85" s="31">
        <v>14.2</v>
      </c>
      <c r="J85" s="43" t="s">
        <v>7</v>
      </c>
      <c r="K85" s="28">
        <v>81.46</v>
      </c>
    </row>
    <row r="86" spans="2:11" ht="15">
      <c r="B86" s="20"/>
      <c r="C86" s="30" t="s">
        <v>34</v>
      </c>
      <c r="D86" s="26" t="s">
        <v>7</v>
      </c>
      <c r="E86" s="26" t="s">
        <v>7</v>
      </c>
      <c r="F86" s="26">
        <v>9.52</v>
      </c>
      <c r="G86" s="32">
        <v>44.59</v>
      </c>
      <c r="H86" s="30">
        <v>177.27</v>
      </c>
      <c r="I86" s="30">
        <v>84.93</v>
      </c>
      <c r="J86" s="43">
        <v>78.37</v>
      </c>
      <c r="K86" s="28">
        <v>41.11</v>
      </c>
    </row>
    <row r="87" spans="2:11" ht="15">
      <c r="B87" s="20"/>
      <c r="C87" s="30" t="s">
        <v>35</v>
      </c>
      <c r="D87" s="26" t="s">
        <v>7</v>
      </c>
      <c r="E87" s="26" t="s">
        <v>7</v>
      </c>
      <c r="F87" s="26" t="s">
        <v>7</v>
      </c>
      <c r="G87" s="32">
        <v>0.2</v>
      </c>
      <c r="H87" s="30">
        <v>1.29</v>
      </c>
      <c r="I87" s="30">
        <v>0.64</v>
      </c>
      <c r="J87" s="43" t="s">
        <v>7</v>
      </c>
      <c r="K87" s="28">
        <v>2.57</v>
      </c>
    </row>
    <row r="88" spans="2:11" ht="15">
      <c r="B88" s="20"/>
      <c r="C88" s="30"/>
      <c r="D88" s="30"/>
      <c r="E88" s="30"/>
      <c r="F88" s="30"/>
      <c r="G88" s="32"/>
      <c r="H88" s="30"/>
      <c r="I88" s="30"/>
      <c r="J88" s="33"/>
      <c r="K88" s="28"/>
    </row>
    <row r="89" spans="2:11" ht="15">
      <c r="B89" s="20" t="s">
        <v>36</v>
      </c>
      <c r="C89" s="30"/>
      <c r="D89" s="40">
        <f aca="true" t="shared" si="15" ref="D89:J89">SUM(D90:D97)</f>
        <v>0</v>
      </c>
      <c r="E89" s="40">
        <f t="shared" si="15"/>
        <v>0</v>
      </c>
      <c r="F89" s="38">
        <f t="shared" si="15"/>
        <v>8.969999999999999</v>
      </c>
      <c r="G89" s="37">
        <f t="shared" si="15"/>
        <v>5.17</v>
      </c>
      <c r="H89" s="38">
        <f t="shared" si="15"/>
        <v>19.740000000000002</v>
      </c>
      <c r="I89" s="36">
        <f t="shared" si="15"/>
        <v>29.9</v>
      </c>
      <c r="J89" s="36">
        <f t="shared" si="15"/>
        <v>36.11</v>
      </c>
      <c r="K89" s="25">
        <v>32.64</v>
      </c>
    </row>
    <row r="90" spans="2:11" ht="15">
      <c r="B90" s="20"/>
      <c r="C90" s="30" t="s">
        <v>22</v>
      </c>
      <c r="D90" s="26" t="s">
        <v>7</v>
      </c>
      <c r="E90" s="26" t="s">
        <v>7</v>
      </c>
      <c r="F90" s="30">
        <v>1.06</v>
      </c>
      <c r="G90" s="32">
        <v>0.62</v>
      </c>
      <c r="H90" s="30">
        <v>1.74</v>
      </c>
      <c r="I90" s="30">
        <v>0.42</v>
      </c>
      <c r="J90" s="31">
        <v>0.6</v>
      </c>
      <c r="K90" s="28">
        <v>1.36</v>
      </c>
    </row>
    <row r="91" spans="2:11" ht="15">
      <c r="B91" s="20"/>
      <c r="C91" s="30" t="s">
        <v>37</v>
      </c>
      <c r="D91" s="26" t="s">
        <v>7</v>
      </c>
      <c r="E91" s="26" t="s">
        <v>7</v>
      </c>
      <c r="F91" s="30">
        <v>0.18</v>
      </c>
      <c r="G91" s="32">
        <v>0.06</v>
      </c>
      <c r="H91" s="30">
        <v>0.32</v>
      </c>
      <c r="I91" s="30">
        <v>0.04</v>
      </c>
      <c r="J91" s="31">
        <v>0.01</v>
      </c>
      <c r="K91" s="28">
        <v>0.03</v>
      </c>
    </row>
    <row r="92" spans="2:11" ht="15">
      <c r="B92" s="20"/>
      <c r="C92" s="30" t="s">
        <v>6</v>
      </c>
      <c r="D92" s="26" t="s">
        <v>7</v>
      </c>
      <c r="E92" s="26" t="s">
        <v>7</v>
      </c>
      <c r="F92" s="30">
        <v>1.45</v>
      </c>
      <c r="G92" s="32">
        <v>0.17</v>
      </c>
      <c r="H92" s="30">
        <v>0.37</v>
      </c>
      <c r="I92" s="30">
        <v>0.06</v>
      </c>
      <c r="J92" s="31">
        <v>0.06</v>
      </c>
      <c r="K92" s="28">
        <v>0.3</v>
      </c>
    </row>
    <row r="93" spans="2:11" ht="15">
      <c r="B93" s="20"/>
      <c r="C93" s="30" t="s">
        <v>8</v>
      </c>
      <c r="D93" s="26" t="s">
        <v>7</v>
      </c>
      <c r="E93" s="26" t="s">
        <v>7</v>
      </c>
      <c r="F93" s="30">
        <v>5.1</v>
      </c>
      <c r="G93" s="32">
        <v>3.99</v>
      </c>
      <c r="H93" s="30">
        <v>12.43</v>
      </c>
      <c r="I93" s="26">
        <v>12.42</v>
      </c>
      <c r="J93" s="31">
        <v>18.05</v>
      </c>
      <c r="K93" s="28">
        <v>16.84</v>
      </c>
    </row>
    <row r="94" spans="2:11" ht="15">
      <c r="B94" s="20"/>
      <c r="C94" s="30" t="s">
        <v>17</v>
      </c>
      <c r="D94" s="26" t="s">
        <v>7</v>
      </c>
      <c r="E94" s="26" t="s">
        <v>7</v>
      </c>
      <c r="F94" s="30">
        <v>1.16</v>
      </c>
      <c r="G94" s="32">
        <v>0.19</v>
      </c>
      <c r="H94" s="30">
        <f>0.1+0.11</f>
        <v>0.21000000000000002</v>
      </c>
      <c r="I94" s="31">
        <v>0.2</v>
      </c>
      <c r="J94" s="31">
        <v>0.15</v>
      </c>
      <c r="K94" s="28">
        <v>0.05</v>
      </c>
    </row>
    <row r="95" spans="2:11" ht="15">
      <c r="B95" s="20"/>
      <c r="C95" s="30" t="s">
        <v>23</v>
      </c>
      <c r="D95" s="26" t="s">
        <v>7</v>
      </c>
      <c r="E95" s="26" t="s">
        <v>7</v>
      </c>
      <c r="F95" s="30">
        <v>0.02</v>
      </c>
      <c r="G95" s="27" t="s">
        <v>7</v>
      </c>
      <c r="H95" s="30">
        <v>1.94</v>
      </c>
      <c r="I95" s="30">
        <v>15.01</v>
      </c>
      <c r="J95" s="31">
        <v>16.68</v>
      </c>
      <c r="K95" s="28">
        <v>13.51</v>
      </c>
    </row>
    <row r="96" spans="2:11" ht="15">
      <c r="B96" s="20"/>
      <c r="C96" s="30" t="s">
        <v>33</v>
      </c>
      <c r="D96" s="26" t="s">
        <v>7</v>
      </c>
      <c r="E96" s="26" t="s">
        <v>7</v>
      </c>
      <c r="F96" s="26" t="s">
        <v>7</v>
      </c>
      <c r="G96" s="27" t="s">
        <v>7</v>
      </c>
      <c r="H96" s="30">
        <v>1.45</v>
      </c>
      <c r="I96" s="31">
        <v>1.6</v>
      </c>
      <c r="J96" s="31">
        <v>0.52</v>
      </c>
      <c r="K96" s="28">
        <v>0.4</v>
      </c>
    </row>
    <row r="97" spans="2:11" ht="15">
      <c r="B97" s="20"/>
      <c r="C97" s="30" t="s">
        <v>10</v>
      </c>
      <c r="D97" s="26" t="s">
        <v>7</v>
      </c>
      <c r="E97" s="26" t="s">
        <v>7</v>
      </c>
      <c r="F97" s="26" t="s">
        <v>7</v>
      </c>
      <c r="G97" s="32">
        <v>0.14</v>
      </c>
      <c r="H97" s="30">
        <v>1.28</v>
      </c>
      <c r="I97" s="30">
        <v>0.15</v>
      </c>
      <c r="J97" s="31">
        <v>0.04</v>
      </c>
      <c r="K97" s="28">
        <v>0.15</v>
      </c>
    </row>
    <row r="98" spans="2:11" ht="15">
      <c r="B98" s="20"/>
      <c r="C98" s="30"/>
      <c r="D98" s="30"/>
      <c r="E98" s="30"/>
      <c r="F98" s="30"/>
      <c r="G98" s="32"/>
      <c r="H98" s="30"/>
      <c r="I98" s="30"/>
      <c r="J98" s="33"/>
      <c r="K98" s="28"/>
    </row>
    <row r="99" spans="2:11" ht="15">
      <c r="B99" s="20" t="s">
        <v>38</v>
      </c>
      <c r="C99" s="30"/>
      <c r="D99" s="35">
        <f aca="true" t="shared" si="16" ref="D99:J99">SUM(D100:D101)</f>
        <v>5.65</v>
      </c>
      <c r="E99" s="35">
        <f t="shared" si="16"/>
        <v>3.83</v>
      </c>
      <c r="F99" s="38">
        <f t="shared" si="16"/>
        <v>0.86</v>
      </c>
      <c r="G99" s="37">
        <f t="shared" si="16"/>
        <v>3.75</v>
      </c>
      <c r="H99" s="38">
        <f t="shared" si="16"/>
        <v>0.32</v>
      </c>
      <c r="I99" s="36">
        <f t="shared" si="16"/>
        <v>0.2</v>
      </c>
      <c r="J99" s="36">
        <f t="shared" si="16"/>
        <v>90.74</v>
      </c>
      <c r="K99" s="25">
        <v>64.02</v>
      </c>
    </row>
    <row r="100" spans="2:11" ht="15">
      <c r="B100" s="20"/>
      <c r="C100" s="30" t="s">
        <v>14</v>
      </c>
      <c r="D100" s="26" t="s">
        <v>7</v>
      </c>
      <c r="E100" s="30">
        <v>1.22</v>
      </c>
      <c r="F100" s="30">
        <v>0.86</v>
      </c>
      <c r="G100" s="32">
        <v>3.32</v>
      </c>
      <c r="H100" s="30">
        <v>0.32</v>
      </c>
      <c r="I100" s="31">
        <v>0.2</v>
      </c>
      <c r="J100" s="43" t="s">
        <v>7</v>
      </c>
      <c r="K100" s="44" t="s">
        <v>7</v>
      </c>
    </row>
    <row r="101" spans="2:11" ht="15">
      <c r="B101" s="20"/>
      <c r="C101" s="30" t="s">
        <v>11</v>
      </c>
      <c r="D101" s="30">
        <v>5.65</v>
      </c>
      <c r="E101" s="30">
        <v>2.61</v>
      </c>
      <c r="F101" s="26" t="s">
        <v>7</v>
      </c>
      <c r="G101" s="32">
        <v>0.43</v>
      </c>
      <c r="H101" s="26" t="s">
        <v>7</v>
      </c>
      <c r="I101" s="26" t="s">
        <v>7</v>
      </c>
      <c r="J101" s="43">
        <v>90.74</v>
      </c>
      <c r="K101" s="28">
        <v>64.02</v>
      </c>
    </row>
    <row r="102" spans="2:11" ht="15">
      <c r="B102" s="20"/>
      <c r="C102" s="30"/>
      <c r="D102" s="30"/>
      <c r="E102" s="30"/>
      <c r="F102" s="30"/>
      <c r="G102" s="32"/>
      <c r="H102" s="30"/>
      <c r="I102" s="30"/>
      <c r="J102" s="33"/>
      <c r="K102" s="28"/>
    </row>
    <row r="103" spans="2:11" ht="15">
      <c r="B103" s="20" t="s">
        <v>39</v>
      </c>
      <c r="C103" s="30"/>
      <c r="D103" s="35">
        <f aca="true" t="shared" si="17" ref="D103:J103">SUM(D104)</f>
        <v>31.97</v>
      </c>
      <c r="E103" s="35">
        <f t="shared" si="17"/>
        <v>70.29</v>
      </c>
      <c r="F103" s="38">
        <f t="shared" si="17"/>
        <v>82.46</v>
      </c>
      <c r="G103" s="37">
        <f t="shared" si="17"/>
        <v>94.22</v>
      </c>
      <c r="H103" s="38">
        <f t="shared" si="17"/>
        <v>176.58</v>
      </c>
      <c r="I103" s="38">
        <f t="shared" si="17"/>
        <v>253.51</v>
      </c>
      <c r="J103" s="38">
        <f t="shared" si="17"/>
        <v>255.85</v>
      </c>
      <c r="K103" s="25">
        <v>263.74</v>
      </c>
    </row>
    <row r="104" spans="2:11" ht="15">
      <c r="B104" s="20"/>
      <c r="C104" s="30" t="s">
        <v>11</v>
      </c>
      <c r="D104" s="30">
        <v>31.97</v>
      </c>
      <c r="E104" s="30">
        <v>70.29</v>
      </c>
      <c r="F104" s="30">
        <v>82.46</v>
      </c>
      <c r="G104" s="32">
        <v>94.22</v>
      </c>
      <c r="H104" s="30">
        <v>176.58</v>
      </c>
      <c r="I104" s="30">
        <v>253.51</v>
      </c>
      <c r="J104" s="43">
        <v>255.85</v>
      </c>
      <c r="K104" s="28">
        <v>263.74</v>
      </c>
    </row>
    <row r="105" spans="2:11" ht="15">
      <c r="B105" s="20"/>
      <c r="C105" s="30"/>
      <c r="D105" s="30"/>
      <c r="E105" s="30"/>
      <c r="F105" s="30"/>
      <c r="G105" s="32"/>
      <c r="H105" s="30"/>
      <c r="I105" s="30"/>
      <c r="J105" s="33"/>
      <c r="K105" s="28"/>
    </row>
    <row r="106" spans="2:11" ht="15">
      <c r="B106" s="20" t="s">
        <v>40</v>
      </c>
      <c r="C106" s="30"/>
      <c r="D106" s="40">
        <f>SUM(D107:D110)</f>
        <v>0.96</v>
      </c>
      <c r="E106" s="40">
        <f>SUM(E107:E110)</f>
        <v>0</v>
      </c>
      <c r="F106" s="34">
        <f>SUM(F107:F110)</f>
        <v>71.63</v>
      </c>
      <c r="G106" s="25">
        <f>SUM(G107:G109)</f>
        <v>363.78000000000003</v>
      </c>
      <c r="H106" s="34">
        <f>SUM(H107:H109)</f>
        <v>1625.43</v>
      </c>
      <c r="I106" s="34">
        <f>SUM(I107:I109)</f>
        <v>2889.09</v>
      </c>
      <c r="J106" s="34">
        <f>SUM(J107:J109)</f>
        <v>2735.26</v>
      </c>
      <c r="K106" s="25">
        <v>4062.61</v>
      </c>
    </row>
    <row r="107" spans="2:11" ht="15">
      <c r="B107" s="20"/>
      <c r="C107" s="30" t="s">
        <v>13</v>
      </c>
      <c r="D107" s="26" t="s">
        <v>7</v>
      </c>
      <c r="E107" s="26" t="s">
        <v>7</v>
      </c>
      <c r="F107" s="33" t="s">
        <v>7</v>
      </c>
      <c r="G107" s="28">
        <v>78.05</v>
      </c>
      <c r="H107" s="33" t="s">
        <v>7</v>
      </c>
      <c r="I107" s="33">
        <v>1949.13</v>
      </c>
      <c r="J107" s="33">
        <v>1678.72</v>
      </c>
      <c r="K107" s="28">
        <v>1409.48</v>
      </c>
    </row>
    <row r="108" spans="2:11" ht="15">
      <c r="B108" s="20"/>
      <c r="C108" s="30" t="s">
        <v>41</v>
      </c>
      <c r="D108" s="30">
        <v>0.96</v>
      </c>
      <c r="E108" s="26" t="s">
        <v>7</v>
      </c>
      <c r="F108" s="33">
        <v>56.11</v>
      </c>
      <c r="G108" s="28">
        <v>285.73</v>
      </c>
      <c r="H108" s="33">
        <v>405.3</v>
      </c>
      <c r="I108" s="33">
        <v>464.06</v>
      </c>
      <c r="J108" s="33">
        <v>747.45</v>
      </c>
      <c r="K108" s="28">
        <v>1024.14</v>
      </c>
    </row>
    <row r="109" spans="2:11" ht="15">
      <c r="B109" s="20"/>
      <c r="C109" s="30" t="s">
        <v>10</v>
      </c>
      <c r="D109" s="26" t="s">
        <v>7</v>
      </c>
      <c r="E109" s="26" t="s">
        <v>7</v>
      </c>
      <c r="F109" s="33">
        <v>7.84</v>
      </c>
      <c r="G109" s="28" t="s">
        <v>7</v>
      </c>
      <c r="H109" s="33">
        <v>1220.13</v>
      </c>
      <c r="I109" s="33">
        <v>475.9</v>
      </c>
      <c r="J109" s="33">
        <v>309.09</v>
      </c>
      <c r="K109" s="28">
        <v>1628.99</v>
      </c>
    </row>
    <row r="110" spans="2:11" ht="15">
      <c r="B110" s="20"/>
      <c r="C110" s="30" t="s">
        <v>11</v>
      </c>
      <c r="D110" s="26" t="s">
        <v>7</v>
      </c>
      <c r="E110" s="26" t="s">
        <v>7</v>
      </c>
      <c r="F110" s="33">
        <v>7.68</v>
      </c>
      <c r="G110" s="28" t="s">
        <v>7</v>
      </c>
      <c r="H110" s="33" t="s">
        <v>7</v>
      </c>
      <c r="I110" s="33" t="s">
        <v>7</v>
      </c>
      <c r="J110" s="33" t="s">
        <v>7</v>
      </c>
      <c r="K110" s="28" t="s">
        <v>7</v>
      </c>
    </row>
    <row r="111" spans="2:11" ht="15">
      <c r="B111" s="20"/>
      <c r="C111" s="30"/>
      <c r="D111" s="30"/>
      <c r="E111" s="30"/>
      <c r="F111" s="30"/>
      <c r="G111" s="32"/>
      <c r="H111" s="30"/>
      <c r="I111" s="30"/>
      <c r="J111" s="33"/>
      <c r="K111" s="28"/>
    </row>
    <row r="112" spans="2:11" ht="15">
      <c r="B112" s="20" t="s">
        <v>42</v>
      </c>
      <c r="C112" s="30"/>
      <c r="D112" s="35">
        <f aca="true" t="shared" si="18" ref="D112:J112">SUM(D113)</f>
        <v>662.48</v>
      </c>
      <c r="E112" s="34">
        <f t="shared" si="18"/>
        <v>1060.06</v>
      </c>
      <c r="F112" s="34">
        <f t="shared" si="18"/>
        <v>1191.3</v>
      </c>
      <c r="G112" s="25">
        <f t="shared" si="18"/>
        <v>1290.3</v>
      </c>
      <c r="H112" s="38">
        <f t="shared" si="18"/>
        <v>1997.12</v>
      </c>
      <c r="I112" s="38">
        <f t="shared" si="18"/>
        <v>2243.33</v>
      </c>
      <c r="J112" s="38">
        <f t="shared" si="18"/>
        <v>2981.79</v>
      </c>
      <c r="K112" s="25">
        <v>3893.25</v>
      </c>
    </row>
    <row r="113" spans="2:11" ht="15">
      <c r="B113" s="20"/>
      <c r="C113" s="30" t="s">
        <v>11</v>
      </c>
      <c r="D113" s="30">
        <v>662.48</v>
      </c>
      <c r="E113" s="33">
        <v>1060.06</v>
      </c>
      <c r="F113" s="33">
        <v>1191.3</v>
      </c>
      <c r="G113" s="28">
        <v>1290.3</v>
      </c>
      <c r="H113" s="33">
        <v>1997.12</v>
      </c>
      <c r="I113" s="33">
        <v>2243.33</v>
      </c>
      <c r="J113" s="43">
        <v>2981.79</v>
      </c>
      <c r="K113" s="28">
        <v>3893.25</v>
      </c>
    </row>
    <row r="114" spans="2:11" ht="15">
      <c r="B114" s="20"/>
      <c r="C114" s="30"/>
      <c r="D114" s="30"/>
      <c r="E114" s="30"/>
      <c r="F114" s="30"/>
      <c r="G114" s="32"/>
      <c r="H114" s="30"/>
      <c r="I114" s="30"/>
      <c r="J114" s="33"/>
      <c r="K114" s="28"/>
    </row>
    <row r="115" spans="2:11" ht="15">
      <c r="B115" s="20" t="s">
        <v>43</v>
      </c>
      <c r="C115" s="30"/>
      <c r="D115" s="35">
        <f aca="true" t="shared" si="19" ref="D115:J115">SUM(D116:D121)</f>
        <v>74.81</v>
      </c>
      <c r="E115" s="35">
        <f t="shared" si="19"/>
        <v>135.38</v>
      </c>
      <c r="F115" s="38">
        <f t="shared" si="19"/>
        <v>162.66</v>
      </c>
      <c r="G115" s="37">
        <f t="shared" si="19"/>
        <v>152.18</v>
      </c>
      <c r="H115" s="36">
        <f t="shared" si="19"/>
        <v>151.49</v>
      </c>
      <c r="I115" s="36">
        <f t="shared" si="19"/>
        <v>214.31</v>
      </c>
      <c r="J115" s="36">
        <f t="shared" si="19"/>
        <v>220.96</v>
      </c>
      <c r="K115" s="25">
        <v>149.31</v>
      </c>
    </row>
    <row r="116" spans="2:11" ht="15">
      <c r="B116" s="20"/>
      <c r="C116" s="30" t="s">
        <v>26</v>
      </c>
      <c r="D116" s="26">
        <v>9.12</v>
      </c>
      <c r="E116" s="30">
        <v>6.06</v>
      </c>
      <c r="F116" s="30">
        <v>7.32</v>
      </c>
      <c r="G116" s="32">
        <v>7.45</v>
      </c>
      <c r="H116" s="31">
        <v>10.9</v>
      </c>
      <c r="I116" s="31">
        <v>16.71</v>
      </c>
      <c r="J116" s="43">
        <v>9.04</v>
      </c>
      <c r="K116" s="28">
        <v>2.05</v>
      </c>
    </row>
    <row r="117" spans="2:11" ht="15">
      <c r="B117" s="20"/>
      <c r="C117" s="30" t="s">
        <v>6</v>
      </c>
      <c r="D117" s="30">
        <v>4.85</v>
      </c>
      <c r="E117" s="30">
        <v>9.52</v>
      </c>
      <c r="F117" s="31">
        <v>4.4</v>
      </c>
      <c r="G117" s="32">
        <v>0.08</v>
      </c>
      <c r="H117" s="31">
        <v>0.43</v>
      </c>
      <c r="I117" s="31">
        <v>0.35</v>
      </c>
      <c r="J117" s="43">
        <v>10.29</v>
      </c>
      <c r="K117" s="28">
        <v>11.5</v>
      </c>
    </row>
    <row r="118" spans="2:11" ht="15">
      <c r="B118" s="20"/>
      <c r="C118" s="30" t="s">
        <v>8</v>
      </c>
      <c r="D118" s="30">
        <v>12.47</v>
      </c>
      <c r="E118" s="30">
        <v>12.19</v>
      </c>
      <c r="F118" s="30">
        <v>29.28</v>
      </c>
      <c r="G118" s="32">
        <v>15.59</v>
      </c>
      <c r="H118" s="31">
        <v>25.26</v>
      </c>
      <c r="I118" s="31">
        <v>52.16</v>
      </c>
      <c r="J118" s="43">
        <v>34.87</v>
      </c>
      <c r="K118" s="28">
        <v>35.47</v>
      </c>
    </row>
    <row r="119" spans="2:11" ht="15">
      <c r="B119" s="20"/>
      <c r="C119" s="30" t="s">
        <v>17</v>
      </c>
      <c r="D119" s="30">
        <f>9.28</f>
        <v>9.28</v>
      </c>
      <c r="E119" s="30">
        <v>6.71</v>
      </c>
      <c r="F119" s="31">
        <f>0.02+4.15+0.71+3.92</f>
        <v>8.8</v>
      </c>
      <c r="G119" s="32">
        <f>0.01+18.68+0.02+0.39+0.38</f>
        <v>19.48</v>
      </c>
      <c r="H119" s="31">
        <f>13.08+0.24+0.02</f>
        <v>13.34</v>
      </c>
      <c r="I119" s="31">
        <f>3.41+0.02+1.51</f>
        <v>4.94</v>
      </c>
      <c r="J119" s="26" t="s">
        <v>7</v>
      </c>
      <c r="K119" s="28">
        <v>0.68</v>
      </c>
    </row>
    <row r="120" spans="2:11" ht="15">
      <c r="B120" s="20"/>
      <c r="C120" s="30" t="s">
        <v>23</v>
      </c>
      <c r="D120" s="26" t="s">
        <v>7</v>
      </c>
      <c r="E120" s="26" t="s">
        <v>7</v>
      </c>
      <c r="F120" s="26" t="s">
        <v>7</v>
      </c>
      <c r="G120" s="42">
        <v>0.2</v>
      </c>
      <c r="H120" s="31">
        <v>0.21</v>
      </c>
      <c r="I120" s="31">
        <v>0.76</v>
      </c>
      <c r="J120" s="43">
        <v>3.2</v>
      </c>
      <c r="K120" s="28">
        <v>1.19</v>
      </c>
    </row>
    <row r="121" spans="2:11" ht="15">
      <c r="B121" s="20"/>
      <c r="C121" s="30" t="s">
        <v>10</v>
      </c>
      <c r="D121" s="30">
        <v>39.09</v>
      </c>
      <c r="E121" s="31">
        <v>100.9</v>
      </c>
      <c r="F121" s="30">
        <v>112.86</v>
      </c>
      <c r="G121" s="32">
        <v>109.38</v>
      </c>
      <c r="H121" s="31">
        <v>101.35</v>
      </c>
      <c r="I121" s="31">
        <v>139.39</v>
      </c>
      <c r="J121" s="43">
        <v>163.56</v>
      </c>
      <c r="K121" s="28">
        <v>98.42</v>
      </c>
    </row>
    <row r="122" spans="2:11" ht="15">
      <c r="B122" s="20"/>
      <c r="C122" s="30"/>
      <c r="D122" s="30"/>
      <c r="E122" s="30"/>
      <c r="F122" s="30"/>
      <c r="G122" s="32"/>
      <c r="H122" s="30"/>
      <c r="I122" s="30"/>
      <c r="J122" s="33"/>
      <c r="K122" s="28"/>
    </row>
    <row r="123" spans="2:11" ht="15">
      <c r="B123" s="20" t="s">
        <v>44</v>
      </c>
      <c r="C123" s="30"/>
      <c r="D123" s="40">
        <f>SUM(D124:D126)</f>
        <v>51.93</v>
      </c>
      <c r="E123" s="40">
        <f>SUM(E124:E126)</f>
        <v>38.099999999999994</v>
      </c>
      <c r="F123" s="36">
        <f>SUM(F124:F126)</f>
        <v>47.6</v>
      </c>
      <c r="G123" s="37">
        <f>SUM(G124:G126)</f>
        <v>39.24</v>
      </c>
      <c r="H123" s="38">
        <f>SUM(H124:H126)</f>
        <v>4.73</v>
      </c>
      <c r="I123" s="38">
        <f>SUM(I125:I126)</f>
        <v>29.45</v>
      </c>
      <c r="J123" s="38">
        <f>SUM(J124:J126)</f>
        <v>18.45</v>
      </c>
      <c r="K123" s="25">
        <v>24.93</v>
      </c>
    </row>
    <row r="124" spans="2:11" ht="15">
      <c r="B124" s="20"/>
      <c r="C124" s="12" t="s">
        <v>45</v>
      </c>
      <c r="D124" s="41" t="s">
        <v>7</v>
      </c>
      <c r="E124" s="41">
        <v>0.06</v>
      </c>
      <c r="F124" s="12">
        <v>0.24</v>
      </c>
      <c r="G124" s="27" t="s">
        <v>7</v>
      </c>
      <c r="H124" s="26" t="s">
        <v>7</v>
      </c>
      <c r="I124" s="26" t="s">
        <v>7</v>
      </c>
      <c r="J124" s="26" t="s">
        <v>7</v>
      </c>
      <c r="K124" s="13">
        <v>7.94</v>
      </c>
    </row>
    <row r="125" spans="2:11" ht="15">
      <c r="B125" s="20"/>
      <c r="C125" s="12" t="s">
        <v>17</v>
      </c>
      <c r="D125" s="12">
        <v>51.93</v>
      </c>
      <c r="E125" s="12">
        <v>2.81</v>
      </c>
      <c r="F125" s="12">
        <v>0.6</v>
      </c>
      <c r="G125" s="27" t="s">
        <v>7</v>
      </c>
      <c r="H125" s="26" t="s">
        <v>7</v>
      </c>
      <c r="I125" s="26" t="s">
        <v>7</v>
      </c>
      <c r="J125" s="26" t="s">
        <v>7</v>
      </c>
      <c r="K125" s="26" t="s">
        <v>7</v>
      </c>
    </row>
    <row r="126" spans="2:11" ht="15">
      <c r="B126" s="20"/>
      <c r="C126" s="30" t="s">
        <v>11</v>
      </c>
      <c r="D126" s="41" t="s">
        <v>7</v>
      </c>
      <c r="E126" s="41">
        <v>35.23</v>
      </c>
      <c r="F126" s="30">
        <v>46.76</v>
      </c>
      <c r="G126" s="32">
        <v>39.24</v>
      </c>
      <c r="H126" s="30">
        <v>4.73</v>
      </c>
      <c r="I126" s="12">
        <v>29.45</v>
      </c>
      <c r="J126" s="33">
        <v>18.45</v>
      </c>
      <c r="K126" s="28">
        <v>16.99</v>
      </c>
    </row>
    <row r="127" spans="2:11" ht="15">
      <c r="B127" s="20"/>
      <c r="C127" s="30"/>
      <c r="D127" s="30"/>
      <c r="E127" s="30"/>
      <c r="F127" s="30"/>
      <c r="G127" s="32"/>
      <c r="H127" s="30"/>
      <c r="I127" s="30"/>
      <c r="J127" s="33"/>
      <c r="K127" s="28"/>
    </row>
    <row r="128" spans="2:11" ht="15">
      <c r="B128" s="20" t="s">
        <v>46</v>
      </c>
      <c r="C128" s="30"/>
      <c r="D128" s="35">
        <f>SUM(D129:D130)</f>
        <v>619.2099999999999</v>
      </c>
      <c r="E128" s="35">
        <f>SUM(E129:E130)</f>
        <v>852.5799999999999</v>
      </c>
      <c r="F128" s="34">
        <f>SUM(F129)</f>
        <v>2536.22</v>
      </c>
      <c r="G128" s="25">
        <f>SUM(G129)</f>
        <v>3041.86</v>
      </c>
      <c r="H128" s="34">
        <f>SUM(H129)</f>
        <v>4667.97</v>
      </c>
      <c r="I128" s="34">
        <f>SUM(I129)</f>
        <v>7859.56</v>
      </c>
      <c r="J128" s="34">
        <f>SUM(J129)</f>
        <v>8509.44</v>
      </c>
      <c r="K128" s="25">
        <v>10632.93</v>
      </c>
    </row>
    <row r="129" spans="2:11" ht="15">
      <c r="B129" s="20"/>
      <c r="C129" s="30" t="s">
        <v>41</v>
      </c>
      <c r="D129" s="30">
        <v>613.28</v>
      </c>
      <c r="E129" s="31">
        <v>730.8</v>
      </c>
      <c r="F129" s="33">
        <v>2536.22</v>
      </c>
      <c r="G129" s="28">
        <v>3041.86</v>
      </c>
      <c r="H129" s="33">
        <v>4667.97</v>
      </c>
      <c r="I129" s="33">
        <v>7859.56</v>
      </c>
      <c r="J129" s="33">
        <v>8509.44</v>
      </c>
      <c r="K129" s="28">
        <v>10632.93</v>
      </c>
    </row>
    <row r="130" spans="2:11" ht="15">
      <c r="B130" s="20"/>
      <c r="C130" s="30" t="s">
        <v>17</v>
      </c>
      <c r="D130" s="30">
        <v>5.93</v>
      </c>
      <c r="E130" s="30">
        <v>121.78</v>
      </c>
      <c r="F130" s="26" t="s">
        <v>7</v>
      </c>
      <c r="G130" s="27" t="s">
        <v>7</v>
      </c>
      <c r="H130" s="26" t="s">
        <v>7</v>
      </c>
      <c r="I130" s="26" t="s">
        <v>7</v>
      </c>
      <c r="J130" s="26" t="s">
        <v>7</v>
      </c>
      <c r="K130" s="26" t="s">
        <v>7</v>
      </c>
    </row>
    <row r="131" spans="2:11" ht="15">
      <c r="B131" s="20"/>
      <c r="C131" s="30"/>
      <c r="D131" s="30"/>
      <c r="E131" s="30"/>
      <c r="F131" s="30"/>
      <c r="G131" s="32"/>
      <c r="H131" s="30"/>
      <c r="I131" s="30"/>
      <c r="J131" s="33"/>
      <c r="K131" s="28"/>
    </row>
    <row r="132" spans="2:11" ht="15">
      <c r="B132" s="20" t="s">
        <v>47</v>
      </c>
      <c r="C132" s="30"/>
      <c r="D132" s="35">
        <f>SUM(D133:D135)</f>
        <v>29.45</v>
      </c>
      <c r="E132" s="35">
        <f>SUM(E133:E135)</f>
        <v>27.98</v>
      </c>
      <c r="F132" s="38">
        <f>SUM(F133:F136)</f>
        <v>49.86</v>
      </c>
      <c r="G132" s="37">
        <f>SUM(G133:G136)</f>
        <v>46.39</v>
      </c>
      <c r="H132" s="36">
        <f>SUM(H133:H136)</f>
        <v>11.600000000000001</v>
      </c>
      <c r="I132" s="36">
        <f>SUM(I133:I136)</f>
        <v>3.69</v>
      </c>
      <c r="J132" s="36">
        <f>SUM(J133:J136)</f>
        <v>26.709999999999997</v>
      </c>
      <c r="K132" s="25">
        <v>35</v>
      </c>
    </row>
    <row r="133" spans="2:11" ht="15">
      <c r="B133" s="20"/>
      <c r="C133" s="30" t="s">
        <v>22</v>
      </c>
      <c r="D133" s="30">
        <v>1.91</v>
      </c>
      <c r="E133" s="30">
        <v>0.37</v>
      </c>
      <c r="F133" s="30">
        <v>0.65</v>
      </c>
      <c r="G133" s="32">
        <v>25.62</v>
      </c>
      <c r="H133" s="31">
        <v>6.41</v>
      </c>
      <c r="I133" s="26" t="s">
        <v>7</v>
      </c>
      <c r="J133" s="43">
        <v>3.2</v>
      </c>
      <c r="K133" s="28">
        <v>1</v>
      </c>
    </row>
    <row r="134" spans="2:11" ht="15">
      <c r="B134" s="20"/>
      <c r="C134" s="30" t="s">
        <v>8</v>
      </c>
      <c r="D134" s="30">
        <v>1.74</v>
      </c>
      <c r="E134" s="30">
        <v>7.32</v>
      </c>
      <c r="F134" s="30">
        <v>13.07</v>
      </c>
      <c r="G134" s="32">
        <v>6.88</v>
      </c>
      <c r="H134" s="31">
        <v>1.72</v>
      </c>
      <c r="I134" s="31">
        <v>3.69</v>
      </c>
      <c r="J134" s="43">
        <v>20.18</v>
      </c>
      <c r="K134" s="28">
        <v>23.5</v>
      </c>
    </row>
    <row r="135" spans="2:11" ht="15">
      <c r="B135" s="20"/>
      <c r="C135" s="30" t="s">
        <v>23</v>
      </c>
      <c r="D135" s="30">
        <v>25.8</v>
      </c>
      <c r="E135" s="30">
        <v>20.29</v>
      </c>
      <c r="F135" s="30">
        <v>36.14</v>
      </c>
      <c r="G135" s="32">
        <v>7.74</v>
      </c>
      <c r="H135" s="31">
        <v>1.93</v>
      </c>
      <c r="I135" s="26" t="s">
        <v>7</v>
      </c>
      <c r="J135" s="43">
        <v>2.38</v>
      </c>
      <c r="K135" s="28">
        <v>8.5</v>
      </c>
    </row>
    <row r="136" spans="2:11" ht="15">
      <c r="B136" s="54"/>
      <c r="C136" s="30" t="s">
        <v>9</v>
      </c>
      <c r="D136" s="26" t="s">
        <v>7</v>
      </c>
      <c r="E136" s="26" t="s">
        <v>7</v>
      </c>
      <c r="F136" s="26" t="s">
        <v>7</v>
      </c>
      <c r="G136" s="32">
        <v>6.15</v>
      </c>
      <c r="H136" s="31">
        <v>1.54</v>
      </c>
      <c r="I136" s="26" t="s">
        <v>7</v>
      </c>
      <c r="J136" s="43">
        <v>0.95</v>
      </c>
      <c r="K136" s="28">
        <v>2</v>
      </c>
    </row>
    <row r="137" spans="2:11" ht="15">
      <c r="B137" s="55"/>
      <c r="C137" s="56"/>
      <c r="D137" s="56"/>
      <c r="E137" s="56"/>
      <c r="F137" s="56"/>
      <c r="G137" s="57"/>
      <c r="H137" s="56"/>
      <c r="I137" s="56"/>
      <c r="J137" s="58"/>
      <c r="K137" s="59"/>
    </row>
    <row r="138" spans="2:11" ht="15">
      <c r="B138" s="4"/>
      <c r="C138" s="12"/>
      <c r="D138" s="12"/>
      <c r="E138" s="12"/>
      <c r="F138" s="12"/>
      <c r="G138" s="12"/>
      <c r="H138" s="12"/>
      <c r="I138" s="12"/>
      <c r="J138" s="12"/>
      <c r="K138" s="12"/>
    </row>
    <row r="139" ht="14.25">
      <c r="B139" s="60" t="s">
        <v>48</v>
      </c>
    </row>
  </sheetData>
  <mergeCells count="13">
    <mergeCell ref="J6:J7"/>
    <mergeCell ref="K6:K7"/>
    <mergeCell ref="B9:C9"/>
    <mergeCell ref="B2:K2"/>
    <mergeCell ref="B3:K3"/>
    <mergeCell ref="B4:K4"/>
    <mergeCell ref="B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2010-05-06T20:12:14Z</dcterms:created>
  <dcterms:modified xsi:type="dcterms:W3CDTF">2010-05-06T20:12:32Z</dcterms:modified>
  <cp:category/>
  <cp:version/>
  <cp:contentType/>
  <cp:contentStatus/>
</cp:coreProperties>
</file>