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8085" activeTab="0"/>
  </bookViews>
  <sheets>
    <sheet name="COSECHA_2016" sheetId="1" r:id="rId1"/>
  </sheets>
  <definedNames>
    <definedName name="_xlnm.Print_Area" localSheetId="0">'COSECHA_2016'!$A$1:$N$62</definedName>
  </definedNames>
  <calcPr fullCalcOnLoad="1"/>
</workbook>
</file>

<file path=xl/sharedStrings.xml><?xml version="1.0" encoding="utf-8"?>
<sst xmlns="http://schemas.openxmlformats.org/spreadsheetml/2006/main" count="74" uniqueCount="42">
  <si>
    <t xml:space="preserve">(TM) </t>
  </si>
  <si>
    <t>Ámbito / Especie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</si>
  <si>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</si>
  <si>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</si>
  <si>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</si>
  <si>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</si>
  <si>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</si>
  <si>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</si>
  <si>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</si>
  <si>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</si>
  <si>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</si>
  <si>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</si>
  <si>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</si>
  <si>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</si>
  <si>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</si>
  <si>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Continental</t>
  </si>
  <si>
    <t>Boquichico</t>
  </si>
  <si>
    <t>Camarón Gigante de Malasia</t>
  </si>
  <si>
    <t>Carachama</t>
  </si>
  <si>
    <t>Carpa</t>
  </si>
  <si>
    <t>Gamitana</t>
  </si>
  <si>
    <t>Paco</t>
  </si>
  <si>
    <t>Pacotana / Gamipaco</t>
  </si>
  <si>
    <t>Paiche</t>
  </si>
  <si>
    <t>Sábalo</t>
  </si>
  <si>
    <t>Tilapia</t>
  </si>
  <si>
    <t>Trucha</t>
  </si>
  <si>
    <t>Otros</t>
  </si>
  <si>
    <t>Marítimo</t>
  </si>
  <si>
    <t>Algas</t>
  </si>
  <si>
    <t>Concha de Abanico 1/</t>
  </si>
  <si>
    <t>Langostino</t>
  </si>
  <si>
    <t>Lenguado</t>
  </si>
  <si>
    <t>TRUCHA</t>
  </si>
  <si>
    <t>CONCHA DE ABANICO</t>
  </si>
  <si>
    <t>LANGOSTINO</t>
  </si>
  <si>
    <t>TILAPIA</t>
  </si>
  <si>
    <t>OTROS</t>
  </si>
  <si>
    <t>Fuente:  Dirección de Estudios y Derechos Economicos Pesquero y Acuícola - DGP - PRODUCE</t>
  </si>
  <si>
    <t>Elaboración: Dirección Gestión Acuícola - DGA - PRODUCE</t>
  </si>
  <si>
    <t xml:space="preserve">       PERÚ: COSECHA DE RECURSOS HIDROBIOLÓGICOS PROCEDENTES DE LA ACTIVIDAD DE ACUICULTURA SEGÚN ÁMBITO Y ESPECIE, 2016</t>
  </si>
  <si>
    <t>-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</si>
</sst>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,##0.00_);_(* \(#,##0.00\);_(* &quot;-&quot;??_);_(@_)"/>
    <numFmt numFmtId="185" formatCode="_(* #,##0.0000_);_(* \(#,##0.0000\);_(* &quot;-&quot;??_);_(@_)"/>
    <numFmt numFmtId="186" formatCode="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4"/>
      <name val="Calibri"/>
      <family val="2"/>
    </font>
    <font>
      <sz val="10"/>
      <color indexed="9"/>
      <name val="Calibri"/>
      <family val="2"/>
    </font>
    <font>
      <sz val="10"/>
      <color indexed="54"/>
      <name val="Calibri"/>
      <family val="2"/>
    </font>
    <font>
      <sz val="10"/>
      <name val="Calibri"/>
      <family val="2"/>
    </font>
    <font>
      <sz val="32.7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0"/>
      <color theme="0"/>
      <name val="Calibri"/>
      <family val="2"/>
    </font>
    <font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4" fontId="20" fillId="0" borderId="0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 horizontal="centerContinuous" vertical="center"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centerContinuous" vertical="center"/>
    </xf>
    <xf numFmtId="185" fontId="22" fillId="0" borderId="0" xfId="47" applyNumberFormat="1" applyFont="1" applyFill="1" applyAlignment="1">
      <alignment vertical="center"/>
    </xf>
    <xf numFmtId="4" fontId="37" fillId="33" borderId="10" xfId="0" applyNumberFormat="1" applyFont="1" applyFill="1" applyBorder="1" applyAlignment="1">
      <alignment horizontal="centerContinuous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Continuous" vertical="center"/>
    </xf>
    <xf numFmtId="4" fontId="24" fillId="0" borderId="0" xfId="0" applyNumberFormat="1" applyFont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34" borderId="13" xfId="0" applyNumberFormat="1" applyFont="1" applyFill="1" applyBorder="1" applyAlignment="1">
      <alignment horizontal="center" vertical="center"/>
    </xf>
    <xf numFmtId="4" fontId="24" fillId="34" borderId="0" xfId="0" applyNumberFormat="1" applyFont="1" applyFill="1" applyBorder="1" applyAlignment="1">
      <alignment horizontal="right" vertical="center"/>
    </xf>
    <xf numFmtId="4" fontId="24" fillId="34" borderId="14" xfId="0" applyNumberFormat="1" applyFont="1" applyFill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4" fillId="34" borderId="13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 quotePrefix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 quotePrefix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4" fontId="25" fillId="0" borderId="14" xfId="0" applyNumberFormat="1" applyFont="1" applyBorder="1" applyAlignment="1" quotePrefix="1">
      <alignment horizontal="right" vertical="center"/>
    </xf>
    <xf numFmtId="4" fontId="25" fillId="0" borderId="0" xfId="0" applyNumberFormat="1" applyFont="1" applyBorder="1" applyAlignment="1">
      <alignment vertical="center"/>
    </xf>
    <xf numFmtId="186" fontId="25" fillId="0" borderId="0" xfId="0" applyNumberFormat="1" applyFont="1" applyBorder="1" applyAlignment="1">
      <alignment horizontal="right" vertical="center"/>
    </xf>
    <xf numFmtId="186" fontId="25" fillId="0" borderId="14" xfId="0" applyNumberFormat="1" applyFont="1" applyBorder="1" applyAlignment="1">
      <alignment horizontal="right" vertical="center"/>
    </xf>
    <xf numFmtId="4" fontId="24" fillId="0" borderId="13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10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4" fontId="50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PERÚ: COSECHA DE RECURSOS HIDROBIOLÓGICOS PROCEDENTES DE LA ACTIVIDAD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DE ACUICULTURA SEGÚN ESPECIE, 2016</a:t>
            </a:r>
          </a:p>
        </c:rich>
      </c:tx>
      <c:layout>
        <c:manualLayout>
          <c:xMode val="factor"/>
          <c:yMode val="factor"/>
          <c:x val="-0.0645"/>
          <c:y val="-0.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2365"/>
          <c:w val="0.93125"/>
          <c:h val="0.72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explosion val="21"/>
            <c:spPr>
              <a:solidFill>
                <a:srgbClr val="43682B"/>
              </a:solidFill>
              <a:ln w="3175">
                <a:noFill/>
              </a:ln>
            </c:spPr>
          </c:dPt>
          <c:dPt>
            <c:idx val="4"/>
            <c:explosion val="17"/>
            <c:spPr>
              <a:solidFill>
                <a:srgbClr val="26447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COSECHA_2016!$A$49:$A$53</c:f>
              <c:strCache/>
            </c:strRef>
          </c:cat>
          <c:val>
            <c:numRef>
              <c:f>COSECHA_2016!$C$49:$C$53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39</xdr:row>
      <xdr:rowOff>38100</xdr:rowOff>
    </xdr:from>
    <xdr:to>
      <xdr:col>11</xdr:col>
      <xdr:colOff>409575</xdr:colOff>
      <xdr:row>62</xdr:row>
      <xdr:rowOff>85725</xdr:rowOff>
    </xdr:to>
    <xdr:graphicFrame>
      <xdr:nvGraphicFramePr>
        <xdr:cNvPr id="1" name="Chart 1"/>
        <xdr:cNvGraphicFramePr/>
      </xdr:nvGraphicFramePr>
      <xdr:xfrm>
        <a:off x="1323975" y="7362825"/>
        <a:ext cx="9848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5:S60"/>
  <sheetViews>
    <sheetView showGridLines="0" tabSelected="1" zoomScaleSheetLayoutView="75" zoomScalePageLayoutView="0" workbookViewId="0" topLeftCell="A1">
      <selection activeCell="T56" sqref="T56"/>
    </sheetView>
  </sheetViews>
  <sheetFormatPr defaultColWidth="11.421875" defaultRowHeight="12.75"/>
  <cols>
    <col min="1" max="1" width="34.28125" style="46" customWidth="1"/>
    <col min="2" max="14" width="12.7109375" style="46" customWidth="1"/>
    <col min="15" max="16384" width="11.421875" style="46" customWidth="1"/>
  </cols>
  <sheetData>
    <row r="1" s="51" customFormat="1" ht="12.75"/>
    <row r="2" s="51" customFormat="1" ht="12.75"/>
    <row r="3" s="51" customFormat="1" ht="12.75"/>
    <row r="4" s="51" customFormat="1" ht="12.75"/>
    <row r="5" spans="1:14" s="4" customFormat="1" ht="19.5" customHeight="1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" customFormat="1" ht="12.7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3:14" s="4" customFormat="1" ht="1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0" customFormat="1" ht="24.75" customHeight="1">
      <c r="A8" s="7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9" t="s">
        <v>14</v>
      </c>
    </row>
    <row r="9" spans="1:14" s="10" customFormat="1" ht="7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s="10" customFormat="1" ht="18" customHeight="1">
      <c r="A10" s="14" t="s">
        <v>2</v>
      </c>
      <c r="B10" s="15">
        <f aca="true" t="shared" si="0" ref="B10:N10">B12+B26</f>
        <v>100191.45182413512</v>
      </c>
      <c r="C10" s="15">
        <f t="shared" si="0"/>
        <v>8104.253003602515</v>
      </c>
      <c r="D10" s="15">
        <f t="shared" si="0"/>
        <v>7315.472725111769</v>
      </c>
      <c r="E10" s="15">
        <f t="shared" si="0"/>
        <v>7801.748109811871</v>
      </c>
      <c r="F10" s="15">
        <f t="shared" si="0"/>
        <v>7807.830765579664</v>
      </c>
      <c r="G10" s="15">
        <f t="shared" si="0"/>
        <v>5915.921959789467</v>
      </c>
      <c r="H10" s="15">
        <f t="shared" si="0"/>
        <v>7086.269898382811</v>
      </c>
      <c r="I10" s="15">
        <f t="shared" si="0"/>
        <v>8795.727624740695</v>
      </c>
      <c r="J10" s="15">
        <f t="shared" si="0"/>
        <v>8134.171079873059</v>
      </c>
      <c r="K10" s="15">
        <f t="shared" si="0"/>
        <v>9306.634654758902</v>
      </c>
      <c r="L10" s="15">
        <f t="shared" si="0"/>
        <v>10043.455772958985</v>
      </c>
      <c r="M10" s="15">
        <f t="shared" si="0"/>
        <v>9990.795405344665</v>
      </c>
      <c r="N10" s="16">
        <f>N12+N26</f>
        <v>9889.17082418071</v>
      </c>
    </row>
    <row r="11" spans="1:14" s="20" customFormat="1" ht="7.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s="10" customFormat="1" ht="18" customHeight="1">
      <c r="A12" s="21" t="s">
        <v>15</v>
      </c>
      <c r="B12" s="15">
        <f aca="true" t="shared" si="1" ref="B12:N12">SUM(B13:B24)</f>
        <v>58771.48712857955</v>
      </c>
      <c r="C12" s="15">
        <f t="shared" si="1"/>
        <v>4382.951560269181</v>
      </c>
      <c r="D12" s="15">
        <f t="shared" si="1"/>
        <v>4557.14669511177</v>
      </c>
      <c r="E12" s="15">
        <f t="shared" si="1"/>
        <v>5108.746756478537</v>
      </c>
      <c r="F12" s="15">
        <f t="shared" si="1"/>
        <v>4883.167632246331</v>
      </c>
      <c r="G12" s="15">
        <f t="shared" si="1"/>
        <v>3752.778329789467</v>
      </c>
      <c r="H12" s="15">
        <f t="shared" si="1"/>
        <v>4766.631053938367</v>
      </c>
      <c r="I12" s="15">
        <f t="shared" si="1"/>
        <v>5922.647750296251</v>
      </c>
      <c r="J12" s="15">
        <f t="shared" si="1"/>
        <v>4417.769610984171</v>
      </c>
      <c r="K12" s="15">
        <f t="shared" si="1"/>
        <v>4732.343700314457</v>
      </c>
      <c r="L12" s="15">
        <f t="shared" si="1"/>
        <v>5165.538301847874</v>
      </c>
      <c r="M12" s="15">
        <f t="shared" si="1"/>
        <v>5376.208925344665</v>
      </c>
      <c r="N12" s="16">
        <f t="shared" si="1"/>
        <v>5705.556811958487</v>
      </c>
    </row>
    <row r="13" spans="1:14" s="20" customFormat="1" ht="18" customHeight="1">
      <c r="A13" s="22" t="s">
        <v>16</v>
      </c>
      <c r="B13" s="18">
        <f>SUM(C13:N13)</f>
        <v>31.4993</v>
      </c>
      <c r="C13" s="18">
        <v>1.116</v>
      </c>
      <c r="D13" s="18">
        <v>1.22</v>
      </c>
      <c r="E13" s="18">
        <v>2.51</v>
      </c>
      <c r="F13" s="18">
        <v>1.0350000000000001</v>
      </c>
      <c r="G13" s="18">
        <v>3.3913</v>
      </c>
      <c r="H13" s="18">
        <v>0.505</v>
      </c>
      <c r="I13" s="18">
        <v>0.8200000000000001</v>
      </c>
      <c r="J13" s="18">
        <v>2.1</v>
      </c>
      <c r="K13" s="18">
        <v>1.7500000000000002</v>
      </c>
      <c r="L13" s="18">
        <v>5.647999999999999</v>
      </c>
      <c r="M13" s="18">
        <v>4.6739999999999995</v>
      </c>
      <c r="N13" s="19">
        <v>6.7299999999999995</v>
      </c>
    </row>
    <row r="14" spans="1:14" s="20" customFormat="1" ht="18" customHeight="1">
      <c r="A14" s="22" t="s">
        <v>17</v>
      </c>
      <c r="B14" s="18">
        <f aca="true" t="shared" si="2" ref="B13:B24">SUM(C14:N14)</f>
        <v>33.6124</v>
      </c>
      <c r="C14" s="18">
        <v>1.542</v>
      </c>
      <c r="D14" s="18">
        <v>1.3973</v>
      </c>
      <c r="E14" s="18">
        <v>1.6438</v>
      </c>
      <c r="F14" s="23">
        <v>1.669</v>
      </c>
      <c r="G14" s="18">
        <v>1.622</v>
      </c>
      <c r="H14" s="23">
        <v>1.8793</v>
      </c>
      <c r="I14" s="23">
        <v>2.2279999999999998</v>
      </c>
      <c r="J14" s="18">
        <v>2.5300000000000002</v>
      </c>
      <c r="K14" s="23">
        <v>5.8180000000000005</v>
      </c>
      <c r="L14" s="18">
        <v>6.2010000000000005</v>
      </c>
      <c r="M14" s="18">
        <v>3.965</v>
      </c>
      <c r="N14" s="19">
        <v>3.117</v>
      </c>
    </row>
    <row r="15" spans="1:14" s="20" customFormat="1" ht="18" customHeight="1">
      <c r="A15" s="22" t="s">
        <v>18</v>
      </c>
      <c r="B15" s="18">
        <f>SUM(C15:N15)</f>
        <v>8.87354</v>
      </c>
      <c r="C15" s="18">
        <v>0.7716999999999999</v>
      </c>
      <c r="D15" s="18">
        <v>0.315</v>
      </c>
      <c r="E15" s="18">
        <v>0.4895</v>
      </c>
      <c r="F15" s="23">
        <v>0.7206</v>
      </c>
      <c r="G15" s="18">
        <v>0.5135</v>
      </c>
      <c r="H15" s="23">
        <v>0.8291999999999999</v>
      </c>
      <c r="I15" s="23">
        <v>0.49</v>
      </c>
      <c r="J15" s="18">
        <v>0.4407</v>
      </c>
      <c r="K15" s="23">
        <v>1</v>
      </c>
      <c r="L15" s="18">
        <v>1.2106999999999999</v>
      </c>
      <c r="M15" s="18">
        <v>0.89264</v>
      </c>
      <c r="N15" s="19">
        <v>1.2</v>
      </c>
    </row>
    <row r="16" spans="1:14" s="20" customFormat="1" ht="18" customHeight="1">
      <c r="A16" s="22" t="s">
        <v>19</v>
      </c>
      <c r="B16" s="24">
        <f t="shared" si="2"/>
        <v>3.8907</v>
      </c>
      <c r="C16" s="25" t="s">
        <v>41</v>
      </c>
      <c r="D16" s="24">
        <v>0.14</v>
      </c>
      <c r="E16" s="25">
        <v>0.2436</v>
      </c>
      <c r="F16" s="24">
        <v>0.12</v>
      </c>
      <c r="G16" s="25">
        <v>0.15</v>
      </c>
      <c r="H16" s="25">
        <v>0.12</v>
      </c>
      <c r="I16" s="25">
        <v>0.2081</v>
      </c>
      <c r="J16" s="24">
        <v>0.577</v>
      </c>
      <c r="K16" s="25">
        <v>0.912</v>
      </c>
      <c r="L16" s="25">
        <v>0.73</v>
      </c>
      <c r="M16" s="24">
        <v>0.4</v>
      </c>
      <c r="N16" s="26">
        <v>0.29</v>
      </c>
    </row>
    <row r="17" spans="1:14" s="20" customFormat="1" ht="18" customHeight="1">
      <c r="A17" s="22" t="s">
        <v>20</v>
      </c>
      <c r="B17" s="18">
        <f t="shared" si="2"/>
        <v>1863.0431956</v>
      </c>
      <c r="C17" s="18">
        <v>135.7941773</v>
      </c>
      <c r="D17" s="18">
        <v>136.24568330000002</v>
      </c>
      <c r="E17" s="18">
        <v>221.92394529999996</v>
      </c>
      <c r="F17" s="18">
        <v>137.40399630000002</v>
      </c>
      <c r="G17" s="18">
        <v>142.1146783</v>
      </c>
      <c r="H17" s="18">
        <v>126.49763330000002</v>
      </c>
      <c r="I17" s="18">
        <v>151.92612530000002</v>
      </c>
      <c r="J17" s="18">
        <v>164.4849703</v>
      </c>
      <c r="K17" s="18">
        <v>156.9189753</v>
      </c>
      <c r="L17" s="18">
        <v>123.79229529999998</v>
      </c>
      <c r="M17" s="18">
        <v>136.29504329999997</v>
      </c>
      <c r="N17" s="19">
        <v>229.64567229999994</v>
      </c>
    </row>
    <row r="18" spans="1:14" s="20" customFormat="1" ht="18" customHeight="1">
      <c r="A18" s="22" t="s">
        <v>21</v>
      </c>
      <c r="B18" s="18">
        <f t="shared" si="2"/>
        <v>1390.2803840000001</v>
      </c>
      <c r="C18" s="23">
        <v>138.47126520681266</v>
      </c>
      <c r="D18" s="18">
        <v>136.55282746218137</v>
      </c>
      <c r="E18" s="18">
        <v>145.94690106421245</v>
      </c>
      <c r="F18" s="18">
        <v>159.31785803448642</v>
      </c>
      <c r="G18" s="18">
        <v>134.18308766211783</v>
      </c>
      <c r="H18" s="18">
        <v>100.39964032582246</v>
      </c>
      <c r="I18" s="23">
        <v>94.84205014281179</v>
      </c>
      <c r="J18" s="18">
        <v>31.016067914947634</v>
      </c>
      <c r="K18" s="18">
        <v>38.164815085158146</v>
      </c>
      <c r="L18" s="18">
        <v>118.4654236750238</v>
      </c>
      <c r="M18" s="18">
        <v>133.62423485158152</v>
      </c>
      <c r="N18" s="27">
        <v>159.29621257484396</v>
      </c>
    </row>
    <row r="19" spans="1:14" s="20" customFormat="1" ht="18" customHeight="1">
      <c r="A19" s="22" t="s">
        <v>22</v>
      </c>
      <c r="B19" s="24">
        <f t="shared" si="2"/>
        <v>11.180000000000001</v>
      </c>
      <c r="C19" s="18">
        <v>1.03</v>
      </c>
      <c r="D19" s="18">
        <v>2.95</v>
      </c>
      <c r="E19" s="18" t="s">
        <v>41</v>
      </c>
      <c r="F19" s="18">
        <v>2.185</v>
      </c>
      <c r="G19" s="18" t="s">
        <v>41</v>
      </c>
      <c r="H19" s="18" t="s">
        <v>41</v>
      </c>
      <c r="I19" s="18" t="s">
        <v>41</v>
      </c>
      <c r="J19" s="18" t="s">
        <v>41</v>
      </c>
      <c r="K19" s="18" t="s">
        <v>41</v>
      </c>
      <c r="L19" s="18">
        <v>1.152</v>
      </c>
      <c r="M19" s="18">
        <v>3.863</v>
      </c>
      <c r="N19" s="19" t="s">
        <v>41</v>
      </c>
    </row>
    <row r="20" spans="1:14" s="20" customFormat="1" ht="18" customHeight="1">
      <c r="A20" s="22" t="s">
        <v>23</v>
      </c>
      <c r="B20" s="24">
        <f>SUM(C20:N20)</f>
        <v>142.22411</v>
      </c>
      <c r="C20" s="28">
        <v>33.6486</v>
      </c>
      <c r="D20" s="18">
        <v>0.81185</v>
      </c>
      <c r="E20" s="18">
        <v>0.5091</v>
      </c>
      <c r="F20" s="18">
        <v>10.94516</v>
      </c>
      <c r="G20" s="18">
        <v>1.476</v>
      </c>
      <c r="H20" s="18">
        <v>0.11099999999999999</v>
      </c>
      <c r="I20" s="18">
        <v>1.7790000000000001</v>
      </c>
      <c r="J20" s="18">
        <v>6.440499999999999</v>
      </c>
      <c r="K20" s="18">
        <v>4.279999999999999</v>
      </c>
      <c r="L20" s="18">
        <v>2.0996</v>
      </c>
      <c r="M20" s="18">
        <v>59.840399999999995</v>
      </c>
      <c r="N20" s="19">
        <v>20.282900000000005</v>
      </c>
    </row>
    <row r="21" spans="1:14" s="20" customFormat="1" ht="18" customHeight="1">
      <c r="A21" s="22" t="s">
        <v>24</v>
      </c>
      <c r="B21" s="24">
        <f>SUM(C21:N21)</f>
        <v>87.43264</v>
      </c>
      <c r="C21" s="18">
        <v>7.4496</v>
      </c>
      <c r="D21" s="18">
        <v>10.014</v>
      </c>
      <c r="E21" s="18">
        <v>3.0392</v>
      </c>
      <c r="F21" s="18">
        <v>1.5941100000000001</v>
      </c>
      <c r="G21" s="18">
        <v>1.97404</v>
      </c>
      <c r="H21" s="18">
        <v>2.78235</v>
      </c>
      <c r="I21" s="18">
        <v>5.4627</v>
      </c>
      <c r="J21" s="18">
        <v>0.412</v>
      </c>
      <c r="K21" s="18">
        <v>9.88114</v>
      </c>
      <c r="L21" s="18">
        <v>41.12</v>
      </c>
      <c r="M21" s="18">
        <v>1.4795000000000003</v>
      </c>
      <c r="N21" s="19">
        <v>2.224</v>
      </c>
    </row>
    <row r="22" spans="1:14" s="20" customFormat="1" ht="18" customHeight="1">
      <c r="A22" s="22" t="s">
        <v>25</v>
      </c>
      <c r="B22" s="18">
        <f t="shared" si="2"/>
        <v>2949.66048</v>
      </c>
      <c r="C22" s="18">
        <v>278.38386999999994</v>
      </c>
      <c r="D22" s="18">
        <v>238.86748000000006</v>
      </c>
      <c r="E22" s="18">
        <v>267.96864</v>
      </c>
      <c r="F22" s="18">
        <v>238.29719999999998</v>
      </c>
      <c r="G22" s="18">
        <v>235.95783999999998</v>
      </c>
      <c r="H22" s="18">
        <v>227.32255000000004</v>
      </c>
      <c r="I22" s="18">
        <v>224.3331</v>
      </c>
      <c r="J22" s="18">
        <v>246.95645000000005</v>
      </c>
      <c r="K22" s="18">
        <v>263.17965</v>
      </c>
      <c r="L22" s="18">
        <v>240.87</v>
      </c>
      <c r="M22" s="18">
        <v>243.03825999999998</v>
      </c>
      <c r="N22" s="19">
        <v>244.48543999999995</v>
      </c>
    </row>
    <row r="23" spans="1:14" s="20" customFormat="1" ht="18" customHeight="1">
      <c r="A23" s="22" t="s">
        <v>26</v>
      </c>
      <c r="B23" s="24">
        <f t="shared" si="2"/>
        <v>52245.400878979555</v>
      </c>
      <c r="C23" s="18">
        <v>3783.9593477623685</v>
      </c>
      <c r="D23" s="18">
        <v>4027.0185543495886</v>
      </c>
      <c r="E23" s="18">
        <v>4464.387070114324</v>
      </c>
      <c r="F23" s="18">
        <v>4328.974707911844</v>
      </c>
      <c r="G23" s="18">
        <v>3231.1908838273494</v>
      </c>
      <c r="H23" s="18">
        <v>4305.739380312544</v>
      </c>
      <c r="I23" s="18">
        <v>5440.438174853439</v>
      </c>
      <c r="J23" s="18">
        <v>3962.811922769223</v>
      </c>
      <c r="K23" s="18">
        <v>4250.4391199292995</v>
      </c>
      <c r="L23" s="18">
        <v>4624.149282872851</v>
      </c>
      <c r="M23" s="18">
        <v>4788.126847193083</v>
      </c>
      <c r="N23" s="19">
        <v>5038.165587083643</v>
      </c>
    </row>
    <row r="24" spans="1:14" s="20" customFormat="1" ht="18" customHeight="1">
      <c r="A24" s="22" t="s">
        <v>27</v>
      </c>
      <c r="B24" s="18">
        <f t="shared" si="2"/>
        <v>4.389499999998407</v>
      </c>
      <c r="C24" s="18">
        <v>0.7849999999998545</v>
      </c>
      <c r="D24" s="18">
        <v>1.613999999999578</v>
      </c>
      <c r="E24" s="18">
        <v>0.08500000000003638</v>
      </c>
      <c r="F24" s="18">
        <v>0.9049999999997453</v>
      </c>
      <c r="G24" s="18">
        <v>0.20499999999992724</v>
      </c>
      <c r="H24" s="18">
        <v>0.44499999999970896</v>
      </c>
      <c r="I24" s="18">
        <v>0.12049999999999272</v>
      </c>
      <c r="J24" s="18">
        <v>0</v>
      </c>
      <c r="K24" s="18">
        <v>0</v>
      </c>
      <c r="L24" s="18">
        <v>0.0999999999994543</v>
      </c>
      <c r="M24" s="23">
        <v>0.010000000000218279</v>
      </c>
      <c r="N24" s="19">
        <v>0.11999999999989086</v>
      </c>
    </row>
    <row r="25" spans="1:14" s="20" customFormat="1" ht="7.5" customHeight="1">
      <c r="A25" s="17"/>
      <c r="B25" s="1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s="10" customFormat="1" ht="18" customHeight="1">
      <c r="A26" s="21" t="s">
        <v>28</v>
      </c>
      <c r="B26" s="15">
        <f>SUM(B28:B32)</f>
        <v>41419.96469555556</v>
      </c>
      <c r="C26" s="15">
        <f>SUM(C28:C32)</f>
        <v>3721.301443333334</v>
      </c>
      <c r="D26" s="15">
        <f aca="true" t="shared" si="3" ref="D26:N26">SUM(D28:D32)</f>
        <v>2758.3260299999997</v>
      </c>
      <c r="E26" s="15">
        <f t="shared" si="3"/>
        <v>2693.001353333334</v>
      </c>
      <c r="F26" s="15">
        <f t="shared" si="3"/>
        <v>2924.6631333333335</v>
      </c>
      <c r="G26" s="15">
        <f t="shared" si="3"/>
        <v>2163.14363</v>
      </c>
      <c r="H26" s="15">
        <f t="shared" si="3"/>
        <v>2319.6388444444447</v>
      </c>
      <c r="I26" s="15">
        <f t="shared" si="3"/>
        <v>2873.079874444444</v>
      </c>
      <c r="J26" s="15">
        <f t="shared" si="3"/>
        <v>3716.4014688888883</v>
      </c>
      <c r="K26" s="15">
        <f t="shared" si="3"/>
        <v>4574.290954444444</v>
      </c>
      <c r="L26" s="15">
        <f t="shared" si="3"/>
        <v>4877.917471111111</v>
      </c>
      <c r="M26" s="15">
        <f t="shared" si="3"/>
        <v>4614.58648</v>
      </c>
      <c r="N26" s="15">
        <f t="shared" si="3"/>
        <v>4183.614012222222</v>
      </c>
    </row>
    <row r="27" spans="1:14" s="34" customFormat="1" ht="7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s="20" customFormat="1" ht="18" customHeight="1">
      <c r="A28" s="17" t="s">
        <v>29</v>
      </c>
      <c r="B28" s="18">
        <f>SUM(C28:N28)</f>
        <v>1.27</v>
      </c>
      <c r="C28" s="18" t="s">
        <v>41</v>
      </c>
      <c r="D28" s="18" t="s">
        <v>41</v>
      </c>
      <c r="E28" s="18" t="s">
        <v>41</v>
      </c>
      <c r="F28" s="18" t="s">
        <v>41</v>
      </c>
      <c r="G28" s="18" t="s">
        <v>41</v>
      </c>
      <c r="H28" s="18" t="s">
        <v>41</v>
      </c>
      <c r="I28" s="18" t="s">
        <v>41</v>
      </c>
      <c r="J28" s="18" t="s">
        <v>41</v>
      </c>
      <c r="K28" s="18" t="s">
        <v>41</v>
      </c>
      <c r="L28" s="18" t="s">
        <v>41</v>
      </c>
      <c r="M28" s="18" t="s">
        <v>41</v>
      </c>
      <c r="N28" s="19">
        <v>1.27</v>
      </c>
    </row>
    <row r="29" spans="1:15" s="20" customFormat="1" ht="18" customHeight="1">
      <c r="A29" s="17" t="s">
        <v>30</v>
      </c>
      <c r="B29" s="18">
        <f>SUM(C29:N29)</f>
        <v>20974.989495555554</v>
      </c>
      <c r="C29" s="18">
        <v>946.3257033333333</v>
      </c>
      <c r="D29" s="18">
        <v>1402.30975</v>
      </c>
      <c r="E29" s="18">
        <v>1029.8821033333334</v>
      </c>
      <c r="F29" s="18">
        <v>1014.0243333333333</v>
      </c>
      <c r="G29" s="18">
        <v>905.5631000000002</v>
      </c>
      <c r="H29" s="18">
        <v>963.8470944444445</v>
      </c>
      <c r="I29" s="18">
        <v>1551.2708444444443</v>
      </c>
      <c r="J29" s="18">
        <v>2107.0570188888887</v>
      </c>
      <c r="K29" s="18">
        <v>2406.2741644444445</v>
      </c>
      <c r="L29" s="18">
        <v>3611.929961111111</v>
      </c>
      <c r="M29" s="18">
        <v>2885.5037599999996</v>
      </c>
      <c r="N29" s="19">
        <v>2151.001662222222</v>
      </c>
      <c r="O29" s="35"/>
    </row>
    <row r="30" spans="1:15" s="20" customFormat="1" ht="18" customHeight="1">
      <c r="A30" s="17" t="s">
        <v>31</v>
      </c>
      <c r="B30" s="18">
        <f>SUM(C30:N30)</f>
        <v>20440.54923</v>
      </c>
      <c r="C30" s="18">
        <v>2774.6550900000007</v>
      </c>
      <c r="D30" s="18">
        <v>1355.8275799999997</v>
      </c>
      <c r="E30" s="18">
        <v>1662.8731100000002</v>
      </c>
      <c r="F30" s="28">
        <v>1910.2648000000004</v>
      </c>
      <c r="G30" s="18">
        <v>1257.31477</v>
      </c>
      <c r="H30" s="18">
        <v>1355.5624500000004</v>
      </c>
      <c r="I30" s="18">
        <v>1321.65903</v>
      </c>
      <c r="J30" s="18">
        <v>1609.1920499999999</v>
      </c>
      <c r="K30" s="18">
        <v>2167.73197</v>
      </c>
      <c r="L30" s="18">
        <v>1265.7131299999999</v>
      </c>
      <c r="M30" s="18">
        <v>1728.77884</v>
      </c>
      <c r="N30" s="19">
        <v>2030.9764100000002</v>
      </c>
      <c r="O30" s="35"/>
    </row>
    <row r="31" spans="1:14" s="20" customFormat="1" ht="18" customHeight="1">
      <c r="A31" s="17" t="s">
        <v>32</v>
      </c>
      <c r="B31" s="18">
        <f>SUM(C31:N31)</f>
        <v>3.15597</v>
      </c>
      <c r="C31" s="18">
        <v>0.32065</v>
      </c>
      <c r="D31" s="18">
        <v>0.18869999999999998</v>
      </c>
      <c r="E31" s="18">
        <v>0.24614</v>
      </c>
      <c r="F31" s="18">
        <v>0.374</v>
      </c>
      <c r="G31" s="18">
        <v>0.26576</v>
      </c>
      <c r="H31" s="18">
        <v>0.2293</v>
      </c>
      <c r="I31" s="18">
        <v>0.15</v>
      </c>
      <c r="J31" s="18">
        <v>0.1524</v>
      </c>
      <c r="K31" s="18">
        <v>0.28482</v>
      </c>
      <c r="L31" s="18">
        <v>0.27438</v>
      </c>
      <c r="M31" s="18">
        <v>0.30388</v>
      </c>
      <c r="N31" s="19">
        <v>0.36594</v>
      </c>
    </row>
    <row r="32" spans="1:14" s="20" customFormat="1" ht="18" customHeight="1">
      <c r="A32" s="17" t="s">
        <v>27</v>
      </c>
      <c r="B32" s="18">
        <f>SUM(C32:N32)</f>
        <v>0</v>
      </c>
      <c r="C32" s="18" t="s">
        <v>41</v>
      </c>
      <c r="D32" s="18" t="s">
        <v>41</v>
      </c>
      <c r="E32" s="18" t="s">
        <v>41</v>
      </c>
      <c r="F32" s="18" t="s">
        <v>41</v>
      </c>
      <c r="G32" s="18" t="s">
        <v>41</v>
      </c>
      <c r="H32" s="18" t="s">
        <v>41</v>
      </c>
      <c r="I32" s="18" t="s">
        <v>41</v>
      </c>
      <c r="J32" s="18" t="s">
        <v>41</v>
      </c>
      <c r="K32" s="18" t="s">
        <v>41</v>
      </c>
      <c r="L32" s="18" t="s">
        <v>41</v>
      </c>
      <c r="M32" s="18" t="s">
        <v>41</v>
      </c>
      <c r="N32" s="19" t="s">
        <v>41</v>
      </c>
    </row>
    <row r="33" spans="1:14" s="20" customFormat="1" ht="7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1:14" s="20" customFormat="1" ht="4.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9" s="48" customFormat="1" ht="8.25" customHeight="1">
      <c r="A35" s="2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s="48" customFormat="1" ht="12" customHeight="1">
      <c r="A36" s="2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s="50" customFormat="1" ht="12" customHeight="1">
      <c r="A37" s="2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4" s="20" customFormat="1" ht="12" customHeight="1">
      <c r="A38" s="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s="39" customFormat="1" ht="12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20" customFormat="1" ht="12" customHeight="1">
      <c r="A40" s="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0" customFormat="1" ht="11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28"/>
    </row>
    <row r="42" spans="1:14" s="20" customFormat="1" ht="11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8"/>
    </row>
    <row r="43" spans="1:14" s="20" customFormat="1" ht="11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28"/>
    </row>
    <row r="44" spans="1:14" s="20" customFormat="1" ht="11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28"/>
    </row>
    <row r="45" spans="1:14" s="42" customFormat="1" ht="11.25" customHeight="1">
      <c r="A45" s="28"/>
      <c r="B45" s="28"/>
      <c r="C45" s="28"/>
      <c r="D45" s="41"/>
      <c r="E45" s="41"/>
      <c r="F45" s="41"/>
      <c r="G45" s="40"/>
      <c r="H45" s="40"/>
      <c r="I45" s="40"/>
      <c r="J45" s="40"/>
      <c r="K45" s="40"/>
      <c r="L45" s="40"/>
      <c r="M45" s="40"/>
      <c r="N45" s="41"/>
    </row>
    <row r="46" spans="1:14" s="42" customFormat="1" ht="11.25" customHeight="1">
      <c r="A46" s="28"/>
      <c r="B46" s="28"/>
      <c r="C46" s="28"/>
      <c r="D46" s="41"/>
      <c r="E46" s="41"/>
      <c r="F46" s="41"/>
      <c r="G46" s="40"/>
      <c r="H46" s="40"/>
      <c r="I46" s="40"/>
      <c r="J46" s="40"/>
      <c r="K46" s="40"/>
      <c r="L46" s="40"/>
      <c r="M46" s="40"/>
      <c r="N46" s="41"/>
    </row>
    <row r="47" spans="7:13" s="42" customFormat="1" ht="15">
      <c r="G47" s="43"/>
      <c r="H47" s="43"/>
      <c r="I47" s="43"/>
      <c r="J47" s="43"/>
      <c r="K47" s="43"/>
      <c r="L47" s="43"/>
      <c r="M47" s="43"/>
    </row>
    <row r="48" spans="7:13" s="42" customFormat="1" ht="15">
      <c r="G48" s="43"/>
      <c r="H48" s="43"/>
      <c r="I48" s="43"/>
      <c r="J48" s="43"/>
      <c r="K48" s="43"/>
      <c r="L48" s="43"/>
      <c r="M48" s="43"/>
    </row>
    <row r="49" spans="1:13" s="42" customFormat="1" ht="15">
      <c r="A49" s="42" t="s">
        <v>33</v>
      </c>
      <c r="B49" s="42">
        <f>B23</f>
        <v>52245.400878979555</v>
      </c>
      <c r="C49" s="42">
        <f>ROUND(B49/B$54*100,2)</f>
        <v>52.15</v>
      </c>
      <c r="D49" s="42">
        <v>28.98</v>
      </c>
      <c r="G49" s="43"/>
      <c r="H49" s="43"/>
      <c r="I49" s="43"/>
      <c r="J49" s="43"/>
      <c r="K49" s="43"/>
      <c r="L49" s="43"/>
      <c r="M49" s="43"/>
    </row>
    <row r="50" spans="1:13" s="42" customFormat="1" ht="15">
      <c r="A50" s="42" t="s">
        <v>34</v>
      </c>
      <c r="B50" s="42">
        <f>B29</f>
        <v>20974.989495555554</v>
      </c>
      <c r="C50" s="42">
        <f>ROUND(B50/B$54*100,2)</f>
        <v>20.93</v>
      </c>
      <c r="D50" s="42">
        <v>34.33</v>
      </c>
      <c r="G50" s="43"/>
      <c r="H50" s="43"/>
      <c r="I50" s="43"/>
      <c r="J50" s="43"/>
      <c r="K50" s="43"/>
      <c r="L50" s="43"/>
      <c r="M50" s="43"/>
    </row>
    <row r="51" spans="1:13" s="42" customFormat="1" ht="15">
      <c r="A51" s="42" t="s">
        <v>35</v>
      </c>
      <c r="B51" s="42">
        <f>B30</f>
        <v>20440.54923</v>
      </c>
      <c r="C51" s="42">
        <f>ROUND(B51/B$54*100,2)</f>
        <v>20.4</v>
      </c>
      <c r="D51" s="42">
        <v>30.88</v>
      </c>
      <c r="G51" s="43"/>
      <c r="H51" s="43"/>
      <c r="I51" s="43"/>
      <c r="J51" s="43"/>
      <c r="K51" s="43"/>
      <c r="L51" s="43"/>
      <c r="M51" s="43"/>
    </row>
    <row r="52" spans="1:13" s="42" customFormat="1" ht="15">
      <c r="A52" s="42" t="s">
        <v>36</v>
      </c>
      <c r="B52" s="42">
        <f>B22</f>
        <v>2949.66048</v>
      </c>
      <c r="C52" s="42">
        <f>ROUND(B52/B$54*100,2)</f>
        <v>2.94</v>
      </c>
      <c r="D52" s="42">
        <v>3.97</v>
      </c>
      <c r="G52" s="43"/>
      <c r="H52" s="43"/>
      <c r="I52" s="43"/>
      <c r="J52" s="43"/>
      <c r="K52" s="43"/>
      <c r="L52" s="43"/>
      <c r="M52" s="43"/>
    </row>
    <row r="53" spans="1:13" s="42" customFormat="1" ht="15">
      <c r="A53" s="42" t="s">
        <v>37</v>
      </c>
      <c r="B53" s="42">
        <f>B10-SUM(B49:B52)</f>
        <v>3580.851739599995</v>
      </c>
      <c r="C53" s="42">
        <f>ROUND(B53/B$54*100,2)</f>
        <v>3.57</v>
      </c>
      <c r="D53" s="42">
        <v>1.84</v>
      </c>
      <c r="G53" s="43"/>
      <c r="H53" s="43"/>
      <c r="I53" s="43"/>
      <c r="J53" s="43"/>
      <c r="K53" s="43"/>
      <c r="L53" s="43"/>
      <c r="M53" s="43"/>
    </row>
    <row r="54" spans="2:13" s="42" customFormat="1" ht="15">
      <c r="B54" s="42">
        <f>SUM(B49:B53)</f>
        <v>100191.45182413512</v>
      </c>
      <c r="D54" s="42">
        <f>SUM(D49:D53)</f>
        <v>100</v>
      </c>
      <c r="G54" s="43"/>
      <c r="H54" s="43"/>
      <c r="I54" s="43"/>
      <c r="J54" s="43"/>
      <c r="K54" s="43"/>
      <c r="L54" s="43"/>
      <c r="M54" s="43"/>
    </row>
    <row r="55" spans="7:13" s="42" customFormat="1" ht="15">
      <c r="G55" s="43"/>
      <c r="H55" s="43"/>
      <c r="I55" s="43"/>
      <c r="J55" s="43"/>
      <c r="K55" s="43"/>
      <c r="L55" s="43"/>
      <c r="M55" s="43"/>
    </row>
    <row r="56" spans="7:13" s="44" customFormat="1" ht="12.75">
      <c r="G56" s="45"/>
      <c r="H56" s="45"/>
      <c r="I56" s="45"/>
      <c r="J56" s="45"/>
      <c r="K56" s="45"/>
      <c r="L56" s="45"/>
      <c r="M56" s="45"/>
    </row>
    <row r="57" spans="7:13" s="44" customFormat="1" ht="12.75">
      <c r="G57" s="45"/>
      <c r="H57" s="45"/>
      <c r="I57" s="45"/>
      <c r="J57" s="45"/>
      <c r="K57" s="45"/>
      <c r="L57" s="45"/>
      <c r="M57" s="45"/>
    </row>
    <row r="58" spans="6:13" s="44" customFormat="1" ht="12.75">
      <c r="F58" s="45"/>
      <c r="G58" s="45"/>
      <c r="H58" s="45"/>
      <c r="I58" s="45"/>
      <c r="J58" s="45"/>
      <c r="K58" s="45"/>
      <c r="L58" s="45"/>
      <c r="M58" s="45"/>
    </row>
    <row r="59" spans="1:5" ht="12.75">
      <c r="A59" s="44"/>
      <c r="B59" s="44"/>
      <c r="C59" s="44"/>
      <c r="D59" s="44"/>
      <c r="E59" s="44"/>
    </row>
    <row r="60" spans="1:5" ht="12.75">
      <c r="A60" s="44"/>
      <c r="B60" s="44"/>
      <c r="C60" s="44"/>
      <c r="D60" s="44"/>
      <c r="E60" s="44"/>
    </row>
  </sheetData>
  <sheetProtection/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Buleje de la Cruz</dc:creator>
  <cp:keywords/>
  <dc:description/>
  <cp:lastModifiedBy>Alison Estefh Cabrera Simon</cp:lastModifiedBy>
  <cp:lastPrinted>2017-03-16T22:50:47Z</cp:lastPrinted>
  <dcterms:created xsi:type="dcterms:W3CDTF">2013-10-01T14:05:36Z</dcterms:created>
  <dcterms:modified xsi:type="dcterms:W3CDTF">2018-04-04T14:19:44Z</dcterms:modified>
  <cp:category/>
  <cp:version/>
  <cp:contentType/>
  <cp:contentStatus/>
</cp:coreProperties>
</file>