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870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<sst xmlns="http://schemas.openxmlformats.org/spreadsheetml/2006/main" count="62" uniqueCount="37">
  <si>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</si>
  <si>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</si>
  <si>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</si>
  <si>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</si>
  <si>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</si>
  <si>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</si>
  <si>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</si>
  <si>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</si>
  <si>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</si>
  <si>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</si>
  <si>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</si>
  <si>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</si>
  <si>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</si>
  <si>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Langostino</t>
  </si>
  <si>
    <t>Otros</t>
  </si>
  <si>
    <t>Concha de Abanico</t>
  </si>
  <si>
    <t>OTROS</t>
  </si>
  <si>
    <t>TRUCHA</t>
  </si>
  <si>
    <t>TILAPIA</t>
  </si>
  <si>
    <t>CONCHA DE ABANICO</t>
  </si>
  <si>
    <t>LANGOSTINO</t>
  </si>
  <si>
    <t>FUENTE:  DIREPRO  y Empresas Acuícolas</t>
  </si>
  <si>
    <t>(TM)</t>
  </si>
  <si>
    <t>Boquichico</t>
  </si>
  <si>
    <t>Gamitana</t>
  </si>
  <si>
    <t>Paco</t>
  </si>
  <si>
    <t>Trucha</t>
  </si>
  <si>
    <t>Carpa</t>
  </si>
  <si>
    <t>Tilapia</t>
  </si>
  <si>
    <t>Continental</t>
  </si>
  <si>
    <t>Pacotana / Gamipaco</t>
  </si>
  <si>
    <t>Ámbito / Especie</t>
  </si>
  <si>
    <t>Fuente:  Direcciones Regionales de Produccion (DIREPRO)  y Empresas Acuícolas</t>
  </si>
  <si>
    <t>Marítimo</t>
  </si>
  <si>
    <t>Camarón Gigante de Malasia</t>
  </si>
  <si>
    <t>-</t>
  </si>
  <si>
    <t>PERÚ: COSECHA DE RECURSOS HIDROBIOLÓGICOS PROCEDENTES DE LA ACTIVIDAD DE ACUICULTURA SEGÚN ÁMBITO Y ESPECIE, 2004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</si>
</sst>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\$#,##0\ ;\(\$#,##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36.25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32.75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8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vertical="center"/>
    </xf>
    <xf numFmtId="4" fontId="10" fillId="2" borderId="5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 quotePrefix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Border="1" applyAlignment="1">
      <alignment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PERÚ: COSECHA DE RECURSOS HIDROBIOLÓGICOS PROCEDENTES DE LA ACTIVIDAD DE ACUICULTURA SEGÚN ESPECIE, 2004</a:t>
            </a:r>
          </a:p>
        </c:rich>
      </c:tx>
      <c:layout>
        <c:manualLayout>
          <c:xMode val="factor"/>
          <c:yMode val="factor"/>
          <c:x val="0.00875"/>
          <c:y val="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35275"/>
          <c:w val="0.545"/>
          <c:h val="0.4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FF9900"/>
              </a:solidFill>
            </c:spPr>
          </c:dPt>
          <c:dPt>
            <c:idx val="1"/>
            <c:explosion val="4"/>
            <c:spPr>
              <a:solidFill>
                <a:srgbClr val="FFCC00"/>
              </a:solidFill>
            </c:spPr>
          </c:dPt>
          <c:dPt>
            <c:idx val="2"/>
            <c:explosion val="9"/>
            <c:spPr>
              <a:solidFill>
                <a:srgbClr val="99CC00"/>
              </a:solidFill>
            </c:spPr>
          </c:dPt>
          <c:dPt>
            <c:idx val="3"/>
            <c:explosion val="21"/>
            <c:spPr>
              <a:solidFill>
                <a:srgbClr val="339966"/>
              </a:solidFill>
            </c:spPr>
          </c:dPt>
          <c:dPt>
            <c:idx val="4"/>
            <c:explosion val="17"/>
            <c:spPr>
              <a:solidFill>
                <a:srgbClr val="33CCCC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'[1]Cosecha'!$D$36:$D$40</c:f>
              <c:strCache>
                <c:ptCount val="5"/>
                <c:pt idx="0">
                  <c:v>TRUCHA</c:v>
                </c:pt>
                <c:pt idx="1">
                  <c:v>CONCHA DE ABANICO</c:v>
                </c:pt>
                <c:pt idx="2">
                  <c:v>LANGOSTINO</c:v>
                </c:pt>
                <c:pt idx="3">
                  <c:v>TILAPIA</c:v>
                </c:pt>
                <c:pt idx="4">
                  <c:v>OTROS</c:v>
                </c:pt>
              </c:strCache>
            </c:strRef>
          </c:cat>
          <c:val>
            <c:numRef>
              <c:f>'[1]Cosecha'!$F$36:$F$40</c:f>
              <c:numCache>
                <c:ptCount val="5"/>
                <c:pt idx="0">
                  <c:v>21.25</c:v>
                </c:pt>
                <c:pt idx="1">
                  <c:v>47.41</c:v>
                </c:pt>
                <c:pt idx="2">
                  <c:v>22.94</c:v>
                </c:pt>
                <c:pt idx="3">
                  <c:v>5.99</c:v>
                </c:pt>
                <c:pt idx="4">
                  <c:v>2.4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47625</xdr:rowOff>
    </xdr:from>
    <xdr:to>
      <xdr:col>16</xdr:col>
      <xdr:colOff>704850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981075" y="8201025"/>
        <a:ext cx="116871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2008\Acuicultura\A3_Cosecha%20Segun%20Especie%20y%20Regio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echa"/>
      <sheetName val=" COSECHA X DEPART"/>
    </sheetNames>
    <sheetDataSet>
      <sheetData sheetId="0">
        <row r="36">
          <cell r="D36" t="str">
            <v>TRUCHA</v>
          </cell>
          <cell r="F36">
            <v>21.25</v>
          </cell>
        </row>
        <row r="37">
          <cell r="D37" t="str">
            <v>CONCHA DE ABANICO</v>
          </cell>
          <cell r="F37">
            <v>47.41</v>
          </cell>
        </row>
        <row r="38">
          <cell r="D38" t="str">
            <v>LANGOSTINO</v>
          </cell>
          <cell r="F38">
            <v>22.94</v>
          </cell>
        </row>
        <row r="39">
          <cell r="D39" t="str">
            <v>TILAPIA</v>
          </cell>
          <cell r="F39">
            <v>5.99</v>
          </cell>
        </row>
        <row r="40">
          <cell r="D40" t="str">
            <v>OTROS</v>
          </cell>
          <cell r="F40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41"/>
  <sheetViews>
    <sheetView showGridLines="0" tabSelected="1" zoomScale="75" zoomScaleNormal="75" workbookViewId="0" topLeftCell="A1">
      <selection activeCell="A1" sqref="A1:IV16384"/>
    </sheetView>
  </sheetViews>
  <sheetFormatPr defaultColWidth="11.421875" defaultRowHeight="12.75"/>
  <cols>
    <col min="1" max="1" width="11.421875" style="36" customWidth="1"/>
    <col min="2" max="2" width="2.421875" style="36" customWidth="1"/>
    <col min="3" max="3" width="0.85546875" style="36" customWidth="1"/>
    <col min="4" max="4" width="34.28125" style="36" customWidth="1"/>
    <col min="5" max="5" width="12.57421875" style="36" customWidth="1"/>
    <col min="6" max="17" width="10.7109375" style="36" customWidth="1"/>
    <col min="18" max="18" width="1.1484375" style="36" customWidth="1"/>
    <col min="19" max="16384" width="11.421875" style="36" customWidth="1"/>
  </cols>
  <sheetData>
    <row r="2" spans="3:18" s="1" customFormat="1" ht="24" customHeight="1">
      <c r="C2" s="2" t="s">
        <v>36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3:18" s="1" customFormat="1" ht="19.5" customHeight="1">
      <c r="C3" s="2" t="s">
        <v>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="1" customFormat="1" ht="12.75"/>
    <row r="5" spans="3:18" s="3" customFormat="1" ht="38.25" customHeight="1">
      <c r="C5" s="4" t="s">
        <v>31</v>
      </c>
      <c r="D5" s="5"/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11</v>
      </c>
      <c r="Q5" s="4" t="s">
        <v>12</v>
      </c>
      <c r="R5" s="7"/>
    </row>
    <row r="6" spans="3:18" s="3" customFormat="1" ht="11.25" customHeight="1"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3:18" s="3" customFormat="1" ht="15" customHeight="1">
      <c r="C7" s="11" t="s">
        <v>0</v>
      </c>
      <c r="D7" s="12"/>
      <c r="E7" s="13">
        <f aca="true" t="shared" si="0" ref="E7:Q7">E9+E20</f>
        <v>22113.73</v>
      </c>
      <c r="F7" s="13">
        <f t="shared" si="0"/>
        <v>1664.9</v>
      </c>
      <c r="G7" s="13">
        <f t="shared" si="0"/>
        <v>832.27</v>
      </c>
      <c r="H7" s="13">
        <f t="shared" si="0"/>
        <v>1067.78</v>
      </c>
      <c r="I7" s="13">
        <f t="shared" si="0"/>
        <v>2132.54</v>
      </c>
      <c r="J7" s="13">
        <f t="shared" si="0"/>
        <v>2229.5</v>
      </c>
      <c r="K7" s="13">
        <f t="shared" si="0"/>
        <v>1502.3000000000002</v>
      </c>
      <c r="L7" s="13">
        <f t="shared" si="0"/>
        <v>1649</v>
      </c>
      <c r="M7" s="13">
        <f t="shared" si="0"/>
        <v>2026.5700000000002</v>
      </c>
      <c r="N7" s="13">
        <f t="shared" si="0"/>
        <v>2851.3799999999997</v>
      </c>
      <c r="O7" s="13">
        <f t="shared" si="0"/>
        <v>1795.3300000000002</v>
      </c>
      <c r="P7" s="13">
        <f t="shared" si="0"/>
        <v>2286.29</v>
      </c>
      <c r="Q7" s="13">
        <f t="shared" si="0"/>
        <v>2075.87</v>
      </c>
      <c r="R7" s="14"/>
    </row>
    <row r="8" spans="3:18" s="15" customFormat="1" ht="11.25" customHeight="1"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</row>
    <row r="9" spans="3:18" s="3" customFormat="1" ht="30" customHeight="1">
      <c r="C9" s="20"/>
      <c r="D9" s="21" t="s">
        <v>29</v>
      </c>
      <c r="E9" s="13">
        <f aca="true" t="shared" si="1" ref="E9:Q9">SUM(E10:E18)</f>
        <v>6549.93</v>
      </c>
      <c r="F9" s="13">
        <f t="shared" si="1"/>
        <v>321.73</v>
      </c>
      <c r="G9" s="13">
        <f t="shared" si="1"/>
        <v>316.95</v>
      </c>
      <c r="H9" s="13">
        <f t="shared" si="1"/>
        <v>351.64000000000004</v>
      </c>
      <c r="I9" s="13">
        <f t="shared" si="1"/>
        <v>580.51</v>
      </c>
      <c r="J9" s="13">
        <f t="shared" si="1"/>
        <v>563.97</v>
      </c>
      <c r="K9" s="13">
        <f t="shared" si="1"/>
        <v>590.62</v>
      </c>
      <c r="L9" s="13">
        <f t="shared" si="1"/>
        <v>510.08</v>
      </c>
      <c r="M9" s="13">
        <f t="shared" si="1"/>
        <v>674.53</v>
      </c>
      <c r="N9" s="13">
        <f t="shared" si="1"/>
        <v>698.2900000000001</v>
      </c>
      <c r="O9" s="13">
        <f t="shared" si="1"/>
        <v>673.94</v>
      </c>
      <c r="P9" s="13">
        <f t="shared" si="1"/>
        <v>631.9499999999999</v>
      </c>
      <c r="Q9" s="13">
        <f t="shared" si="1"/>
        <v>635.7199999999999</v>
      </c>
      <c r="R9" s="22"/>
    </row>
    <row r="10" spans="3:18" s="15" customFormat="1" ht="30" customHeight="1">
      <c r="C10" s="16"/>
      <c r="D10" s="23" t="s">
        <v>23</v>
      </c>
      <c r="E10" s="18">
        <v>82.26</v>
      </c>
      <c r="F10" s="18">
        <v>21.01</v>
      </c>
      <c r="G10" s="18">
        <v>5.15</v>
      </c>
      <c r="H10" s="18">
        <v>11.75</v>
      </c>
      <c r="I10" s="18">
        <v>16.8</v>
      </c>
      <c r="J10" s="18">
        <v>8.84</v>
      </c>
      <c r="K10" s="18">
        <v>0.71</v>
      </c>
      <c r="L10" s="18">
        <v>0.92</v>
      </c>
      <c r="M10" s="18">
        <v>3.31</v>
      </c>
      <c r="N10" s="18">
        <v>4.91</v>
      </c>
      <c r="O10" s="18">
        <v>6.12</v>
      </c>
      <c r="P10" s="18">
        <v>1.08</v>
      </c>
      <c r="Q10" s="18">
        <v>1.66</v>
      </c>
      <c r="R10" s="19"/>
    </row>
    <row r="11" spans="3:18" s="15" customFormat="1" ht="30" customHeight="1">
      <c r="C11" s="16"/>
      <c r="D11" s="23" t="s">
        <v>34</v>
      </c>
      <c r="E11" s="18">
        <v>11.15</v>
      </c>
      <c r="F11" s="18">
        <v>1.09</v>
      </c>
      <c r="G11" s="18">
        <v>0.97</v>
      </c>
      <c r="H11" s="18">
        <v>0.99</v>
      </c>
      <c r="I11" s="24">
        <v>0.55</v>
      </c>
      <c r="J11" s="18">
        <v>0.35</v>
      </c>
      <c r="K11" s="24">
        <v>0.34</v>
      </c>
      <c r="L11" s="24">
        <v>1.04</v>
      </c>
      <c r="M11" s="18">
        <v>1.1</v>
      </c>
      <c r="N11" s="24">
        <v>1.07</v>
      </c>
      <c r="O11" s="18">
        <v>0.83</v>
      </c>
      <c r="P11" s="18">
        <v>1.78</v>
      </c>
      <c r="Q11" s="18">
        <v>1.04</v>
      </c>
      <c r="R11" s="19"/>
    </row>
    <row r="12" spans="3:18" s="15" customFormat="1" ht="30" customHeight="1">
      <c r="C12" s="16"/>
      <c r="D12" s="23" t="s">
        <v>27</v>
      </c>
      <c r="E12" s="18">
        <v>0.83</v>
      </c>
      <c r="F12" s="24">
        <v>0.03</v>
      </c>
      <c r="G12" s="18" t="s">
        <v>35</v>
      </c>
      <c r="H12" s="24">
        <v>0.05</v>
      </c>
      <c r="I12" s="18">
        <v>0.13</v>
      </c>
      <c r="J12" s="24">
        <v>0.01</v>
      </c>
      <c r="K12" s="18" t="s">
        <v>35</v>
      </c>
      <c r="L12" s="24">
        <v>0.05</v>
      </c>
      <c r="M12" s="18" t="s">
        <v>35</v>
      </c>
      <c r="N12" s="18" t="s">
        <v>35</v>
      </c>
      <c r="O12" s="24">
        <v>0.06</v>
      </c>
      <c r="P12" s="18">
        <v>0.3</v>
      </c>
      <c r="Q12" s="18">
        <v>0.2</v>
      </c>
      <c r="R12" s="19"/>
    </row>
    <row r="13" spans="3:18" s="15" customFormat="1" ht="30" customHeight="1">
      <c r="C13" s="16"/>
      <c r="D13" s="23" t="s">
        <v>24</v>
      </c>
      <c r="E13" s="18">
        <v>240.39</v>
      </c>
      <c r="F13" s="18">
        <v>3.85</v>
      </c>
      <c r="G13" s="18">
        <v>8.24</v>
      </c>
      <c r="H13" s="18">
        <v>28.2</v>
      </c>
      <c r="I13" s="18">
        <v>83.05</v>
      </c>
      <c r="J13" s="18">
        <v>11.25</v>
      </c>
      <c r="K13" s="18">
        <v>1.76</v>
      </c>
      <c r="L13" s="18">
        <v>3.41</v>
      </c>
      <c r="M13" s="18">
        <v>2.53</v>
      </c>
      <c r="N13" s="18">
        <v>2.01</v>
      </c>
      <c r="O13" s="18">
        <v>10.73</v>
      </c>
      <c r="P13" s="18">
        <v>35.82</v>
      </c>
      <c r="Q13" s="18">
        <v>49.54</v>
      </c>
      <c r="R13" s="19"/>
    </row>
    <row r="14" spans="3:18" s="15" customFormat="1" ht="30" customHeight="1">
      <c r="C14" s="16"/>
      <c r="D14" s="23" t="s">
        <v>25</v>
      </c>
      <c r="E14" s="18">
        <v>5.83</v>
      </c>
      <c r="F14" s="24">
        <v>0.03</v>
      </c>
      <c r="G14" s="18">
        <v>1.28</v>
      </c>
      <c r="H14" s="18">
        <v>2.53</v>
      </c>
      <c r="I14" s="18">
        <v>0.72</v>
      </c>
      <c r="J14" s="18">
        <v>0.14</v>
      </c>
      <c r="K14" s="18">
        <v>0.63</v>
      </c>
      <c r="L14" s="18" t="s">
        <v>35</v>
      </c>
      <c r="M14" s="18">
        <v>0.11</v>
      </c>
      <c r="N14" s="18">
        <v>0.07</v>
      </c>
      <c r="O14" s="18">
        <v>0.01</v>
      </c>
      <c r="P14" s="18">
        <v>0.01</v>
      </c>
      <c r="Q14" s="24">
        <v>0.3</v>
      </c>
      <c r="R14" s="19"/>
    </row>
    <row r="15" spans="3:18" s="15" customFormat="1" ht="30" customHeight="1">
      <c r="C15" s="16"/>
      <c r="D15" s="23" t="s">
        <v>30</v>
      </c>
      <c r="E15" s="18">
        <v>3.3</v>
      </c>
      <c r="F15" s="18" t="s">
        <v>35</v>
      </c>
      <c r="G15" s="18" t="s">
        <v>35</v>
      </c>
      <c r="H15" s="18">
        <v>0.48</v>
      </c>
      <c r="I15" s="18">
        <v>1.26</v>
      </c>
      <c r="J15" s="18">
        <v>0.23</v>
      </c>
      <c r="K15" s="18">
        <v>0.52</v>
      </c>
      <c r="L15" s="18" t="s">
        <v>35</v>
      </c>
      <c r="M15" s="18" t="s">
        <v>35</v>
      </c>
      <c r="N15" s="18" t="s">
        <v>35</v>
      </c>
      <c r="O15" s="18">
        <v>0.26</v>
      </c>
      <c r="P15" s="18">
        <v>0.15</v>
      </c>
      <c r="Q15" s="18">
        <v>0.4</v>
      </c>
      <c r="R15" s="19"/>
    </row>
    <row r="16" spans="3:18" s="15" customFormat="1" ht="30" customHeight="1">
      <c r="C16" s="16"/>
      <c r="D16" s="23" t="s">
        <v>28</v>
      </c>
      <c r="E16" s="18">
        <v>1325.61</v>
      </c>
      <c r="F16" s="18">
        <v>10.18</v>
      </c>
      <c r="G16" s="18">
        <v>14.53</v>
      </c>
      <c r="H16" s="18">
        <v>5.32</v>
      </c>
      <c r="I16" s="18">
        <v>111.32</v>
      </c>
      <c r="J16" s="18">
        <v>206.57</v>
      </c>
      <c r="K16" s="18">
        <v>175.04</v>
      </c>
      <c r="L16" s="18">
        <v>100.93</v>
      </c>
      <c r="M16" s="18">
        <v>159.61</v>
      </c>
      <c r="N16" s="18">
        <v>138.13</v>
      </c>
      <c r="O16" s="18">
        <v>162.34</v>
      </c>
      <c r="P16" s="18">
        <v>125.55</v>
      </c>
      <c r="Q16" s="18">
        <v>116.09</v>
      </c>
      <c r="R16" s="19"/>
    </row>
    <row r="17" spans="3:18" s="15" customFormat="1" ht="30" customHeight="1">
      <c r="C17" s="16"/>
      <c r="D17" s="23" t="s">
        <v>26</v>
      </c>
      <c r="E17" s="18">
        <v>4699.38</v>
      </c>
      <c r="F17" s="18">
        <v>277.68</v>
      </c>
      <c r="G17" s="18">
        <v>242.72</v>
      </c>
      <c r="H17" s="18">
        <v>299.72</v>
      </c>
      <c r="I17" s="18">
        <v>365.04</v>
      </c>
      <c r="J17" s="18">
        <v>336.24</v>
      </c>
      <c r="K17" s="18">
        <v>411.52</v>
      </c>
      <c r="L17" s="18">
        <v>403.59</v>
      </c>
      <c r="M17" s="18">
        <v>507.81</v>
      </c>
      <c r="N17" s="18">
        <v>497</v>
      </c>
      <c r="O17" s="18">
        <v>487.77</v>
      </c>
      <c r="P17" s="18">
        <v>429.08</v>
      </c>
      <c r="Q17" s="18">
        <v>441.21</v>
      </c>
      <c r="R17" s="19"/>
    </row>
    <row r="18" spans="3:18" s="15" customFormat="1" ht="30" customHeight="1">
      <c r="C18" s="16"/>
      <c r="D18" s="23" t="s">
        <v>14</v>
      </c>
      <c r="E18" s="18">
        <v>181.18</v>
      </c>
      <c r="F18" s="18">
        <v>7.86</v>
      </c>
      <c r="G18" s="18">
        <v>44.06</v>
      </c>
      <c r="H18" s="18">
        <v>2.6</v>
      </c>
      <c r="I18" s="18">
        <v>1.64</v>
      </c>
      <c r="J18" s="18">
        <v>0.34</v>
      </c>
      <c r="K18" s="18">
        <v>0.1</v>
      </c>
      <c r="L18" s="18">
        <v>0.14</v>
      </c>
      <c r="M18" s="18">
        <v>0.06</v>
      </c>
      <c r="N18" s="24">
        <v>55.1</v>
      </c>
      <c r="O18" s="24">
        <v>5.82</v>
      </c>
      <c r="P18" s="24">
        <v>38.18</v>
      </c>
      <c r="Q18" s="24">
        <v>25.28</v>
      </c>
      <c r="R18" s="19"/>
    </row>
    <row r="19" spans="3:18" s="15" customFormat="1" ht="30" customHeight="1">
      <c r="C19" s="16"/>
      <c r="D19" s="17"/>
      <c r="E19" s="18" t="s">
        <v>35</v>
      </c>
      <c r="F19" s="25" t="s">
        <v>35</v>
      </c>
      <c r="G19" s="25" t="s">
        <v>35</v>
      </c>
      <c r="H19" s="25" t="s">
        <v>35</v>
      </c>
      <c r="I19" s="25" t="s">
        <v>35</v>
      </c>
      <c r="J19" s="25" t="s">
        <v>35</v>
      </c>
      <c r="K19" s="25" t="s">
        <v>35</v>
      </c>
      <c r="L19" s="25" t="s">
        <v>35</v>
      </c>
      <c r="M19" s="25" t="s">
        <v>35</v>
      </c>
      <c r="N19" s="25" t="s">
        <v>35</v>
      </c>
      <c r="O19" s="25" t="s">
        <v>35</v>
      </c>
      <c r="P19" s="25" t="s">
        <v>35</v>
      </c>
      <c r="Q19" s="25" t="s">
        <v>35</v>
      </c>
      <c r="R19" s="19"/>
    </row>
    <row r="20" spans="3:18" s="3" customFormat="1" ht="30" customHeight="1">
      <c r="C20" s="20"/>
      <c r="D20" s="21" t="s">
        <v>33</v>
      </c>
      <c r="E20" s="13">
        <f>SUM(E21:E23)</f>
        <v>15563.8</v>
      </c>
      <c r="F20" s="13">
        <f aca="true" t="shared" si="2" ref="F20:Q20">SUM(F21:F23)</f>
        <v>1343.17</v>
      </c>
      <c r="G20" s="13">
        <f t="shared" si="2"/>
        <v>515.3199999999999</v>
      </c>
      <c r="H20" s="13">
        <f t="shared" si="2"/>
        <v>716.14</v>
      </c>
      <c r="I20" s="13">
        <f t="shared" si="2"/>
        <v>1552.03</v>
      </c>
      <c r="J20" s="13">
        <f t="shared" si="2"/>
        <v>1665.53</v>
      </c>
      <c r="K20" s="13">
        <f t="shared" si="2"/>
        <v>911.6800000000001</v>
      </c>
      <c r="L20" s="13">
        <f t="shared" si="2"/>
        <v>1138.92</v>
      </c>
      <c r="M20" s="13">
        <f t="shared" si="2"/>
        <v>1352.0400000000002</v>
      </c>
      <c r="N20" s="13">
        <f t="shared" si="2"/>
        <v>2153.0899999999997</v>
      </c>
      <c r="O20" s="13">
        <f t="shared" si="2"/>
        <v>1121.39</v>
      </c>
      <c r="P20" s="13">
        <f t="shared" si="2"/>
        <v>1654.3400000000001</v>
      </c>
      <c r="Q20" s="13">
        <f t="shared" si="2"/>
        <v>1440.15</v>
      </c>
      <c r="R20" s="14"/>
    </row>
    <row r="21" spans="3:18" s="15" customFormat="1" ht="30" customHeight="1">
      <c r="C21" s="16"/>
      <c r="D21" s="17" t="s">
        <v>15</v>
      </c>
      <c r="E21" s="18">
        <v>10484.32</v>
      </c>
      <c r="F21" s="18">
        <v>833.06</v>
      </c>
      <c r="G21" s="18">
        <v>310.46</v>
      </c>
      <c r="H21" s="18">
        <v>372.89</v>
      </c>
      <c r="I21" s="18">
        <v>856.45</v>
      </c>
      <c r="J21" s="18">
        <v>1136.98</v>
      </c>
      <c r="K21" s="18">
        <v>365.67</v>
      </c>
      <c r="L21" s="18">
        <v>715.04</v>
      </c>
      <c r="M21" s="18">
        <v>1115.9</v>
      </c>
      <c r="N21" s="18">
        <v>1949.48</v>
      </c>
      <c r="O21" s="18">
        <v>729.93</v>
      </c>
      <c r="P21" s="18">
        <v>1183.48</v>
      </c>
      <c r="Q21" s="18">
        <v>914.98</v>
      </c>
      <c r="R21" s="19"/>
    </row>
    <row r="22" spans="3:18" s="15" customFormat="1" ht="30" customHeight="1">
      <c r="C22" s="16"/>
      <c r="D22" s="17" t="s">
        <v>13</v>
      </c>
      <c r="E22" s="18">
        <v>5073.26</v>
      </c>
      <c r="F22" s="18">
        <v>509.43</v>
      </c>
      <c r="G22" s="18">
        <v>204.1</v>
      </c>
      <c r="H22" s="18">
        <v>342.47</v>
      </c>
      <c r="I22" s="26">
        <v>694.52</v>
      </c>
      <c r="J22" s="18">
        <v>527.74</v>
      </c>
      <c r="K22" s="18">
        <v>545.28</v>
      </c>
      <c r="L22" s="18">
        <v>423.4</v>
      </c>
      <c r="M22" s="18">
        <v>235.94</v>
      </c>
      <c r="N22" s="18">
        <v>203.26</v>
      </c>
      <c r="O22" s="18">
        <v>391.29</v>
      </c>
      <c r="P22" s="18">
        <v>470.66</v>
      </c>
      <c r="Q22" s="18">
        <v>525.17</v>
      </c>
      <c r="R22" s="19"/>
    </row>
    <row r="23" spans="3:18" s="15" customFormat="1" ht="30" customHeight="1">
      <c r="C23" s="16"/>
      <c r="D23" s="17" t="s">
        <v>14</v>
      </c>
      <c r="E23" s="18">
        <v>6.22</v>
      </c>
      <c r="F23" s="18">
        <v>0.68</v>
      </c>
      <c r="G23" s="18">
        <v>0.76</v>
      </c>
      <c r="H23" s="18">
        <v>0.78</v>
      </c>
      <c r="I23" s="26">
        <v>1.06</v>
      </c>
      <c r="J23" s="18">
        <v>0.81</v>
      </c>
      <c r="K23" s="18">
        <v>0.73</v>
      </c>
      <c r="L23" s="18">
        <v>0.48</v>
      </c>
      <c r="M23" s="18">
        <v>0.2</v>
      </c>
      <c r="N23" s="18">
        <v>0.35</v>
      </c>
      <c r="O23" s="18">
        <v>0.17</v>
      </c>
      <c r="P23" s="18">
        <v>0.2</v>
      </c>
      <c r="Q23" s="18" t="s">
        <v>35</v>
      </c>
      <c r="R23" s="19"/>
    </row>
    <row r="24" spans="3:18" s="15" customFormat="1" ht="10.5" customHeight="1"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3:18" s="15" customFormat="1" ht="4.5" customHeight="1" hidden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3:18" s="31" customFormat="1" ht="14.25" customHeight="1">
      <c r="C26" s="32" t="s">
        <v>21</v>
      </c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3:18" s="15" customFormat="1" ht="11.25" customHeight="1">
      <c r="C27" s="3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3:18" s="15" customFormat="1" ht="11.25" customHeight="1">
      <c r="C28" s="3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3:18" s="15" customFormat="1" ht="11.25" customHeight="1">
      <c r="C29" s="3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3:18" s="15" customFormat="1" ht="11.25" customHeight="1">
      <c r="C30" s="3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3:18" s="15" customFormat="1" ht="11.25" customHeight="1">
      <c r="C31" s="3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3:18" s="15" customFormat="1" ht="11.25" customHeight="1">
      <c r="C32" s="3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3:18" s="15" customFormat="1" ht="11.2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="15" customFormat="1" ht="14.25"/>
    <row r="35" s="15" customFormat="1" ht="14.25"/>
    <row r="36" spans="4:7" s="15" customFormat="1" ht="14.25">
      <c r="D36" s="15" t="s">
        <v>17</v>
      </c>
      <c r="E36" s="15">
        <f>E17</f>
        <v>4699.38</v>
      </c>
      <c r="F36" s="15">
        <f>ROUND(E36/E$41*100,2)</f>
        <v>21.25</v>
      </c>
      <c r="G36" s="15">
        <v>28.98</v>
      </c>
    </row>
    <row r="37" spans="4:7" s="15" customFormat="1" ht="14.25">
      <c r="D37" s="15" t="s">
        <v>19</v>
      </c>
      <c r="E37" s="15">
        <f>E21</f>
        <v>10484.32</v>
      </c>
      <c r="F37" s="15">
        <f>ROUND(E37/E$41*100,2)</f>
        <v>47.41</v>
      </c>
      <c r="G37" s="15">
        <v>34.33</v>
      </c>
    </row>
    <row r="38" spans="4:7" s="15" customFormat="1" ht="14.25">
      <c r="D38" s="15" t="s">
        <v>20</v>
      </c>
      <c r="E38" s="15">
        <f>E22</f>
        <v>5073.26</v>
      </c>
      <c r="F38" s="15">
        <f>ROUND(E38/E$41*100,2)</f>
        <v>22.94</v>
      </c>
      <c r="G38" s="15">
        <v>30.88</v>
      </c>
    </row>
    <row r="39" spans="4:7" s="15" customFormat="1" ht="14.25">
      <c r="D39" s="15" t="s">
        <v>18</v>
      </c>
      <c r="E39" s="15">
        <f>+E16</f>
        <v>1325.61</v>
      </c>
      <c r="F39" s="15">
        <f>ROUND(E39/E$41*100,2)</f>
        <v>5.99</v>
      </c>
      <c r="G39" s="15">
        <v>3.97</v>
      </c>
    </row>
    <row r="40" spans="4:7" s="15" customFormat="1" ht="14.25">
      <c r="D40" s="15" t="s">
        <v>16</v>
      </c>
      <c r="E40" s="15">
        <f>+E7-SUM(E36:E39)</f>
        <v>531.1599999999999</v>
      </c>
      <c r="F40" s="15">
        <f>ROUND(E40/E$41*100,2)</f>
        <v>2.4</v>
      </c>
      <c r="G40" s="15">
        <v>1.84</v>
      </c>
    </row>
    <row r="41" spans="5:7" s="15" customFormat="1" ht="14.25">
      <c r="E41" s="15">
        <f>SUM(E36:E40)</f>
        <v>22113.73</v>
      </c>
      <c r="G41" s="15">
        <f>SUM(G36:G40)</f>
        <v>100</v>
      </c>
    </row>
    <row r="42" s="15" customFormat="1" ht="14.25"/>
  </sheetData>
  <mergeCells count="5">
    <mergeCell ref="C7:D7"/>
    <mergeCell ref="C2:R2"/>
    <mergeCell ref="C3:R3"/>
    <mergeCell ref="C5:D5"/>
    <mergeCell ref="Q5:R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2010-05-10T17:21:42Z</dcterms:created>
  <dcterms:modified xsi:type="dcterms:W3CDTF">2010-05-10T17:23:00Z</dcterms:modified>
  <cp:category/>
  <cp:version/>
  <cp:contentType/>
  <cp:contentStatus/>
</cp:coreProperties>
</file>